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West Virginia 11152022/WV005 - WO# 12362 - CSS 92508 Daikin System Error Codes/"/>
    </mc:Choice>
  </mc:AlternateContent>
  <xr:revisionPtr revIDLastSave="0" documentId="8_{AAF080D1-847A-4988-941A-E508FC7A50DC}" xr6:coauthVersionLast="47" xr6:coauthVersionMax="47" xr10:uidLastSave="{00000000-0000-0000-0000-000000000000}"/>
  <bookViews>
    <workbookView xWindow="-289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34" i="1" l="1"/>
  <c r="P34" i="1"/>
  <c r="X32" i="1"/>
  <c r="W32" i="1"/>
  <c r="V32" i="1"/>
  <c r="U32" i="1"/>
  <c r="Y32" i="1" s="1"/>
  <c r="E18" i="1" s="1"/>
  <c r="P32" i="1"/>
  <c r="O32" i="1"/>
  <c r="N32" i="1"/>
  <c r="M32" i="1"/>
  <c r="Q32" i="1" s="1"/>
  <c r="Y31" i="1"/>
  <c r="X31" i="1"/>
  <c r="X34" i="1" s="1"/>
  <c r="W31" i="1"/>
  <c r="C18" i="1" s="1"/>
  <c r="V31" i="1"/>
  <c r="V34" i="1" s="1"/>
  <c r="U31" i="1"/>
  <c r="P31" i="1"/>
  <c r="O31" i="1"/>
  <c r="O34" i="1" s="1"/>
  <c r="N31" i="1"/>
  <c r="N34" i="1" s="1"/>
  <c r="M31" i="1"/>
  <c r="M34" i="1" s="1"/>
  <c r="B18" i="1"/>
  <c r="D17" i="1"/>
  <c r="C17" i="1"/>
  <c r="Y34" i="1" l="1"/>
  <c r="D18" i="1"/>
  <c r="B17" i="1"/>
  <c r="W34" i="1"/>
  <c r="Q31" i="1"/>
  <c r="E17" i="1" l="1"/>
  <c r="Q34" i="1"/>
</calcChain>
</file>

<file path=xl/sharedStrings.xml><?xml version="1.0" encoding="utf-8"?>
<sst xmlns="http://schemas.openxmlformats.org/spreadsheetml/2006/main" count="87" uniqueCount="77">
  <si>
    <t>COST ESTIMATE REPORT</t>
  </si>
  <si>
    <r>
      <t>Estimate Name</t>
    </r>
    <r>
      <rPr>
        <b/>
        <sz val="12"/>
        <rFont val="Arial"/>
        <family val="2"/>
      </rPr>
      <t>:</t>
    </r>
  </si>
  <si>
    <t>CSS 92508 - WO 12362 - WV005 Daikin System Error Code</t>
  </si>
  <si>
    <t>ESTIMATE INFORMATION</t>
  </si>
  <si>
    <t xml:space="preserve">Client Name: </t>
  </si>
  <si>
    <t>99th</t>
  </si>
  <si>
    <t>Type:</t>
  </si>
  <si>
    <t/>
  </si>
  <si>
    <t>Notes:</t>
  </si>
  <si>
    <t>532 Cumberland Road, Bluefield, WV 24701-0532</t>
  </si>
  <si>
    <t>Estimate Address:</t>
  </si>
  <si>
    <t>US Standard</t>
  </si>
  <si>
    <t>Measurement System:</t>
  </si>
  <si>
    <t>Facilities and Commercial Renovation</t>
  </si>
  <si>
    <t>COST DATA</t>
  </si>
  <si>
    <t>Estimate Summary:</t>
  </si>
  <si>
    <t>Catalog:</t>
  </si>
  <si>
    <t>MasterFormat 2018</t>
  </si>
  <si>
    <t>Material</t>
  </si>
  <si>
    <t>Labor</t>
  </si>
  <si>
    <t>Equipment</t>
  </si>
  <si>
    <t>Total*</t>
  </si>
  <si>
    <t>Format:</t>
  </si>
  <si>
    <t>Year 2023 Quarter 1</t>
  </si>
  <si>
    <t>Base Total</t>
  </si>
  <si>
    <t>Release:</t>
  </si>
  <si>
    <t>Repair &amp; Remodeling</t>
  </si>
  <si>
    <t>Total O&amp;P</t>
  </si>
  <si>
    <t>Labor Type:</t>
  </si>
  <si>
    <t>WEST VIRGINIA / BLUEFIELD (247-248)</t>
  </si>
  <si>
    <t>*"Total" column values include the cost of Exception lines that may not be included in the Material, Labor and Equipment totals.</t>
  </si>
  <si>
    <t>City Cost Index:</t>
  </si>
  <si>
    <t>236119101880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</si>
  <si>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</si>
  <si>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</si>
  <si>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</si>
  <si>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</si>
  <si>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</si>
  <si>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</si>
  <si>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</si>
  <si>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</si>
  <si>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</si>
  <si>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</si>
  <si>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</si>
  <si>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</si>
  <si>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</si>
  <si>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</si>
  <si>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</si>
  <si>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</si>
  <si>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</si>
  <si>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</si>
  <si>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</si>
  <si>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</si>
  <si>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</si>
  <si>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</si>
  <si>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</si>
  <si>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</si>
  <si>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</si>
  <si>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</si>
  <si>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</si>
  <si>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</si>
  <si>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</si>
  <si>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</si>
  <si>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U</t>
  </si>
  <si>
    <t>Compressor, change out under warranty</t>
  </si>
  <si>
    <t>Q5</t>
  </si>
  <si>
    <t>Ea.</t>
  </si>
  <si>
    <t>DATE: 04/10/2023</t>
  </si>
  <si>
    <t>Grand Total</t>
  </si>
  <si>
    <t>23</t>
  </si>
  <si>
    <t>Lb.</t>
  </si>
  <si>
    <t>Refrigeration specialties, refrigerant, R-410A, 25 lb. disposable cylinder</t>
  </si>
  <si>
    <t>232323204450</t>
  </si>
  <si>
    <t>20</t>
  </si>
  <si>
    <t>Replace compressor, thermistor, expansion valve, expansion valve motor, coil motor, startup and checkout operation</t>
  </si>
  <si>
    <t>USER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</si>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</sst>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4"/>
  <sheetViews>
    <sheetView tabSelected="1" zoomScale="85" zoomScaleNormal="85" workbookViewId="0">
      <selection activeCell="E31" sqref="E31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76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67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 t="s">
        <v>7</v>
      </c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9</v>
      </c>
      <c r="C10" s="7"/>
      <c r="D10" s="6"/>
      <c r="E10" s="16"/>
      <c r="F10" s="25" t="s">
        <v>12</v>
      </c>
      <c r="G10" s="27" t="s">
        <v>11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13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17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SUBTOTAL(9,N31:N32)</f>
        <v>0</v>
      </c>
      <c r="C17" s="54">
        <f>SUBTOTAL(9,O31:O32)</f>
        <v>215.73</v>
      </c>
      <c r="D17" s="56">
        <f>SUBTOTAL(9,P31:P32)</f>
        <v>0</v>
      </c>
      <c r="E17" s="35">
        <f>SUBTOTAL(9,Q31:Q32)</f>
        <v>215.73</v>
      </c>
      <c r="F17" s="36"/>
      <c r="G17" s="16"/>
      <c r="H17" s="16"/>
      <c r="I17" s="16"/>
      <c r="J17" s="24" t="s">
        <v>25</v>
      </c>
      <c r="K17" s="13" t="s">
        <v>23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SUBTOTAL(9,V31:V32)</f>
        <v>2843</v>
      </c>
      <c r="C18" s="55">
        <f>SUBTOTAL(9,W31:W32)</f>
        <v>6528</v>
      </c>
      <c r="D18" s="55">
        <f>SUBTOTAL(9,X31:X32)</f>
        <v>0</v>
      </c>
      <c r="E18" s="48">
        <f>SUBTOTAL(9,Y31:Y32)</f>
        <v>9371</v>
      </c>
      <c r="F18" s="16"/>
      <c r="G18" s="16"/>
      <c r="H18" s="16"/>
      <c r="I18" s="16"/>
      <c r="J18" s="24" t="s">
        <v>28</v>
      </c>
      <c r="K18" s="13" t="s">
        <v>26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29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106.2" outlineLevel="1" x14ac:dyDescent="0.3">
      <c r="A31" s="57">
        <v>1</v>
      </c>
      <c r="B31" s="42" t="s">
        <v>32</v>
      </c>
      <c r="C31" s="43" t="s">
        <v>63</v>
      </c>
      <c r="D31" s="43" t="s">
        <v>7</v>
      </c>
      <c r="E31" s="43" t="s">
        <v>64</v>
      </c>
      <c r="F31" s="44" t="s">
        <v>65</v>
      </c>
      <c r="G31" s="43">
        <v>0</v>
      </c>
      <c r="H31" s="43">
        <v>0</v>
      </c>
      <c r="I31" s="43" t="s">
        <v>66</v>
      </c>
      <c r="J31" s="45">
        <v>0</v>
      </c>
      <c r="K31" s="45">
        <v>215.73</v>
      </c>
      <c r="L31" s="45">
        <v>0</v>
      </c>
      <c r="M31" s="45">
        <f>J31+K31+L31</f>
        <v>215.73</v>
      </c>
      <c r="N31" s="45">
        <f>ROUND(A31*J31,2)</f>
        <v>0</v>
      </c>
      <c r="O31" s="45">
        <f>ROUND(A31*K31,2)</f>
        <v>215.73</v>
      </c>
      <c r="P31" s="45">
        <f>ROUND(A31*L31,2)</f>
        <v>0</v>
      </c>
      <c r="Q31" s="45">
        <f>ROUND(M31*A31,2)</f>
        <v>215.73</v>
      </c>
      <c r="R31" s="45">
        <v>0</v>
      </c>
      <c r="S31" s="45">
        <v>6528</v>
      </c>
      <c r="T31" s="45">
        <v>0</v>
      </c>
      <c r="U31" s="45">
        <f>R31+S31+T31</f>
        <v>6528</v>
      </c>
      <c r="V31" s="45">
        <f>ROUND(A31*R31,2)</f>
        <v>0</v>
      </c>
      <c r="W31" s="45">
        <f>ROUND(A31*S31,2)</f>
        <v>6528</v>
      </c>
      <c r="X31" s="45">
        <f>ROUND(A31*T31,2)</f>
        <v>0</v>
      </c>
      <c r="Y31" s="45">
        <f>ROUND(A31*U31,2)</f>
        <v>6528</v>
      </c>
      <c r="Z31" s="43" t="s">
        <v>75</v>
      </c>
      <c r="AA31" s="43" t="s">
        <v>74</v>
      </c>
      <c r="AB31" s="46"/>
      <c r="AC31" s="38" t="s">
        <v>73</v>
      </c>
      <c r="AD31" s="38"/>
    </row>
    <row r="32" spans="1:30" ht="27" outlineLevel="1" x14ac:dyDescent="0.3">
      <c r="A32" s="57">
        <v>1</v>
      </c>
      <c r="B32" s="42" t="s">
        <v>72</v>
      </c>
      <c r="C32" s="43" t="s">
        <v>63</v>
      </c>
      <c r="D32" s="43" t="s">
        <v>7</v>
      </c>
      <c r="E32" s="43" t="s">
        <v>71</v>
      </c>
      <c r="F32" s="44" t="s">
        <v>7</v>
      </c>
      <c r="G32" s="43">
        <v>0</v>
      </c>
      <c r="H32" s="43">
        <v>0</v>
      </c>
      <c r="I32" s="43" t="s">
        <v>70</v>
      </c>
      <c r="J32" s="45">
        <v>0</v>
      </c>
      <c r="K32" s="45">
        <v>0</v>
      </c>
      <c r="L32" s="45">
        <v>0</v>
      </c>
      <c r="M32" s="45">
        <f>J32+K32+L32</f>
        <v>0</v>
      </c>
      <c r="N32" s="45">
        <f>ROUND(A32*J32,2)</f>
        <v>0</v>
      </c>
      <c r="O32" s="45">
        <f>ROUND(A32*K32,2)</f>
        <v>0</v>
      </c>
      <c r="P32" s="45">
        <f>ROUND(A32*L32,2)</f>
        <v>0</v>
      </c>
      <c r="Q32" s="45">
        <f>ROUND(M32*A32,2)</f>
        <v>0</v>
      </c>
      <c r="R32" s="45">
        <v>2843</v>
      </c>
      <c r="S32" s="45">
        <v>0</v>
      </c>
      <c r="T32" s="45">
        <v>0</v>
      </c>
      <c r="U32" s="45">
        <f>R32+S32+T32</f>
        <v>2843</v>
      </c>
      <c r="V32" s="45">
        <f>ROUND(A32*R32,2)</f>
        <v>2843</v>
      </c>
      <c r="W32" s="45">
        <f>ROUND(A32*S32,2)</f>
        <v>0</v>
      </c>
      <c r="X32" s="45">
        <f>ROUND(A32*T32,2)</f>
        <v>0</v>
      </c>
      <c r="Y32" s="45">
        <f>ROUND(A32*U32,2)</f>
        <v>2843</v>
      </c>
      <c r="Z32" s="43" t="s">
        <v>75</v>
      </c>
      <c r="AA32" s="43" t="s">
        <v>7</v>
      </c>
      <c r="AB32" s="46"/>
      <c r="AC32" s="38" t="s">
        <v>69</v>
      </c>
      <c r="AD32" s="38"/>
    </row>
    <row r="33" spans="1:29" outlineLevel="1" x14ac:dyDescent="0.3"/>
    <row r="34" spans="1:29" ht="19.95" customHeight="1" x14ac:dyDescent="0.3">
      <c r="A34" s="2" t="s">
        <v>68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60">
        <f>SUBTOTAL(9,M31:M32)</f>
        <v>215.73</v>
      </c>
      <c r="N34" s="60">
        <f>SUBTOTAL(9,N31:N32)</f>
        <v>0</v>
      </c>
      <c r="O34" s="60">
        <f>SUBTOTAL(9,O31:O32)</f>
        <v>215.73</v>
      </c>
      <c r="P34" s="60">
        <f>SUBTOTAL(9,P31:P32)</f>
        <v>0</v>
      </c>
      <c r="Q34" s="60">
        <f>SUBTOTAL(9,Q31:Q32)</f>
        <v>215.73</v>
      </c>
      <c r="R34" s="59"/>
      <c r="S34" s="59"/>
      <c r="T34" s="59"/>
      <c r="U34" s="60">
        <f>SUBTOTAL(9,U31:U32)</f>
        <v>9371</v>
      </c>
      <c r="V34" s="60">
        <f>SUBTOTAL(9,V31:V32)</f>
        <v>2843</v>
      </c>
      <c r="W34" s="60">
        <f>SUBTOTAL(9,W31:W32)</f>
        <v>6528</v>
      </c>
      <c r="X34" s="60">
        <f>SUBTOTAL(9,X31:X32)</f>
        <v>0</v>
      </c>
      <c r="Y34" s="60">
        <f>SUBTOTAL(9,Y31:Y32)</f>
        <v>9371</v>
      </c>
      <c r="Z34" s="59"/>
      <c r="AA34" s="59"/>
      <c r="AB34" s="59"/>
      <c r="AC34" s="59"/>
    </row>
  </sheetData>
  <mergeCells count="12">
    <mergeCell ref="A34:L34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2023-04-10T19:54:15Z</cp:lastPrinted>
  <dcterms:created xsi:type="dcterms:W3CDTF">2022-03-24T14:16:52Z</dcterms:created>
  <dcterms:modified xsi:type="dcterms:W3CDTF">2023-04-10T19:56:05Z</dcterms:modified>
  <cp:category/>
  <cp:contentStatus/>
</cp:coreProperties>
</file>