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PA  11232022/CSS 92818 - WO# 125312 - PA062 Replace Chemical Pot Feeder Mech Rm/"/>
    </mc:Choice>
  </mc:AlternateContent>
  <xr:revisionPtr revIDLastSave="0" documentId="8_{3E8F6E80-B200-4FD3-9727-F505504995AC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4" i="1" l="1"/>
  <c r="W34" i="1"/>
  <c r="V34" i="1"/>
  <c r="U34" i="1"/>
  <c r="Y34" i="1" s="1"/>
  <c r="Q34" i="1"/>
  <c r="P34" i="1"/>
  <c r="D17" i="1" s="1"/>
  <c r="O34" i="1"/>
  <c r="C17" i="1" s="1"/>
  <c r="N34" i="1"/>
  <c r="M34" i="1"/>
  <c r="X33" i="1"/>
  <c r="W33" i="1"/>
  <c r="V33" i="1"/>
  <c r="U33" i="1"/>
  <c r="Y33" i="1" s="1"/>
  <c r="Q33" i="1"/>
  <c r="P33" i="1"/>
  <c r="O33" i="1"/>
  <c r="N33" i="1"/>
  <c r="M33" i="1"/>
  <c r="Y32" i="1"/>
  <c r="X32" i="1"/>
  <c r="W32" i="1"/>
  <c r="C18" i="1" s="1"/>
  <c r="V32" i="1"/>
  <c r="B18" i="1" s="1"/>
  <c r="U32" i="1"/>
  <c r="P32" i="1"/>
  <c r="O32" i="1"/>
  <c r="N32" i="1"/>
  <c r="M32" i="1"/>
  <c r="Q32" i="1" s="1"/>
  <c r="Y31" i="1"/>
  <c r="E18" i="1" s="1"/>
  <c r="X31" i="1"/>
  <c r="D18" i="1" s="1"/>
  <c r="W31" i="1"/>
  <c r="W36" i="1" s="1"/>
  <c r="V31" i="1"/>
  <c r="V36" i="1" s="1"/>
  <c r="U31" i="1"/>
  <c r="U36" i="1" s="1"/>
  <c r="P31" i="1"/>
  <c r="P36" i="1" s="1"/>
  <c r="O31" i="1"/>
  <c r="O36" i="1" s="1"/>
  <c r="N31" i="1"/>
  <c r="N36" i="1" s="1"/>
  <c r="M31" i="1"/>
  <c r="Q31" i="1" s="1"/>
  <c r="B17" i="1"/>
  <c r="Q36" i="1" l="1"/>
  <c r="E17" i="1"/>
  <c r="M36" i="1"/>
  <c r="X36" i="1"/>
  <c r="Y36" i="1"/>
</calcChain>
</file>

<file path=xl/sharedStrings.xml><?xml version="1.0" encoding="utf-8"?>
<sst xmlns="http://schemas.openxmlformats.org/spreadsheetml/2006/main" count="104" uniqueCount="89">
  <si>
    <t>COST ESTIMATE REPORT</t>
  </si>
  <si>
    <r>
      <t>Estimate Name</t>
    </r>
    <r>
      <rPr>
        <b/>
        <sz val="12"/>
        <rFont val="Arial"/>
        <family val="2"/>
      </rPr>
      <t>:</t>
    </r>
  </si>
  <si>
    <t>CSS 92818 - WO 12531 - PA062 Replace Chemical Pot Feeder</t>
  </si>
  <si>
    <t>ESTIMATE INFORMATION</t>
  </si>
  <si>
    <t xml:space="preserve">Client Name: </t>
  </si>
  <si>
    <t>99th</t>
  </si>
  <si>
    <t>Type:</t>
  </si>
  <si>
    <t>1151 Morgan Street Extension, Meadville, PA 16335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</si>
  <si>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</si>
  <si>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</si>
  <si>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</si>
  <si>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</si>
  <si>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</si>
  <si>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</si>
  <si>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</si>
  <si>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</si>
  <si>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</si>
  <si>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</si>
  <si>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</si>
  <si>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</si>
  <si>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</si>
  <si>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</si>
  <si>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</si>
  <si>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</si>
  <si>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</si>
  <si>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</si>
  <si>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PENNSYLVANIA / OIL CITY (163)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</si>
  <si>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</si>
  <si>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</si>
  <si>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</si>
  <si>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</si>
  <si>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</si>
  <si>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</si>
  <si>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</si>
  <si>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</si>
  <si>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</si>
  <si>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</si>
  <si>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</si>
  <si>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</si>
  <si>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</si>
  <si>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</si>
  <si>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</si>
  <si>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</si>
  <si>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</si>
  <si>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</si>
  <si>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</si>
  <si>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</si>
  <si>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</si>
  <si>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</si>
  <si>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</si>
  <si>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</si>
  <si>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</si>
  <si>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</si>
  <si>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</si>
  <si>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</si>
  <si>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</si>
  <si>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</si>
  <si>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</si>
  <si>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</si>
  <si>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</si>
  <si>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</si>
  <si>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</si>
  <si>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</si>
  <si>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</si>
  <si>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</si>
  <si>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</si>
  <si>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Selective demolition, dump charges, typical urban city, building construction materials, includes tipping fees only</t>
  </si>
  <si>
    <t>Ton</t>
  </si>
  <si>
    <t>3</t>
  </si>
  <si>
    <t>235324100200</t>
  </si>
  <si>
    <t>Shot chemical feeder, by pass, in line mount, 300 PSIG, 1.7 gallon</t>
  </si>
  <si>
    <t>2 Stpi</t>
  </si>
  <si>
    <t>Ea.</t>
  </si>
  <si>
    <t>OPN</t>
  </si>
  <si>
    <t>Model - CW-EC-2TC (2-gal feeder w legs, rated 300 psi)</t>
  </si>
  <si>
    <t>E</t>
  </si>
  <si>
    <t>024119200100</t>
  </si>
  <si>
    <t>2</t>
  </si>
  <si>
    <t>M.S.F.</t>
  </si>
  <si>
    <t>A5</t>
  </si>
  <si>
    <t>0</t>
  </si>
  <si>
    <t>Grand Total</t>
  </si>
  <si>
    <t>DATE: 04/25/2023</t>
  </si>
  <si>
    <t>Cleaning up, cleanup of floor area, final by GC at end of job</t>
  </si>
  <si>
    <t>017413200100</t>
  </si>
  <si>
    <t>1</t>
  </si>
  <si>
    <t>Labor to remove existing chemical by-pass feeder</t>
  </si>
  <si>
    <t>RR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</si>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</sst>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6"/>
  <sheetViews>
    <sheetView tabSelected="1" zoomScale="85" zoomScaleNormal="85" workbookViewId="0">
      <selection activeCell="J2" sqref="J2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88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82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/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7</v>
      </c>
      <c r="C10" s="7"/>
      <c r="D10" s="6"/>
      <c r="E10" s="16"/>
      <c r="F10" s="25" t="s">
        <v>12</v>
      </c>
      <c r="G10" s="27" t="s">
        <v>9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11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13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SUBTOTAL(9,N31:N34)</f>
        <v>353.36</v>
      </c>
      <c r="C17" s="54">
        <f>SUBTOTAL(9,O31:O34)</f>
        <v>629.40000000000009</v>
      </c>
      <c r="D17" s="56">
        <f>SUBTOTAL(9,P31:P34)</f>
        <v>7.73</v>
      </c>
      <c r="E17" s="35">
        <f>SUBTOTAL(9,Q31:Q34)</f>
        <v>990.49</v>
      </c>
      <c r="F17" s="36"/>
      <c r="G17" s="16"/>
      <c r="H17" s="16"/>
      <c r="I17" s="16"/>
      <c r="J17" s="24" t="s">
        <v>25</v>
      </c>
      <c r="K17" s="13" t="s">
        <v>17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SUBTOTAL(9,V31:V34)</f>
        <v>387.84</v>
      </c>
      <c r="C18" s="55">
        <f>SUBTOTAL(9,W31:W34)</f>
        <v>1014.04</v>
      </c>
      <c r="D18" s="55">
        <f>SUBTOTAL(9,X31:X34)</f>
        <v>8.52</v>
      </c>
      <c r="E18" s="48">
        <f>SUBTOTAL(9,Y31:Y34)</f>
        <v>1410.4</v>
      </c>
      <c r="F18" s="16"/>
      <c r="G18" s="16"/>
      <c r="H18" s="16"/>
      <c r="I18" s="16"/>
      <c r="J18" s="24" t="s">
        <v>28</v>
      </c>
      <c r="K18" s="13" t="s">
        <v>23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26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0.1</v>
      </c>
      <c r="B31" s="42" t="s">
        <v>29</v>
      </c>
      <c r="C31" s="43" t="s">
        <v>32</v>
      </c>
      <c r="D31" s="43" t="s">
        <v>32</v>
      </c>
      <c r="E31" s="43" t="s">
        <v>63</v>
      </c>
      <c r="F31" s="44" t="s">
        <v>64</v>
      </c>
      <c r="G31" s="43">
        <v>0.2</v>
      </c>
      <c r="H31" s="43">
        <v>40</v>
      </c>
      <c r="I31" s="43" t="s">
        <v>65</v>
      </c>
      <c r="J31" s="45">
        <v>0</v>
      </c>
      <c r="K31" s="45">
        <v>1698.6</v>
      </c>
      <c r="L31" s="45">
        <v>0</v>
      </c>
      <c r="M31" s="45">
        <f>J31+K31+L31</f>
        <v>1698.6</v>
      </c>
      <c r="N31" s="45">
        <f>ROUND(A31*J31,2)</f>
        <v>0</v>
      </c>
      <c r="O31" s="45">
        <f>ROUND(A31*K31,2)</f>
        <v>169.86</v>
      </c>
      <c r="P31" s="45">
        <f>ROUND(A31*L31,2)</f>
        <v>0</v>
      </c>
      <c r="Q31" s="45">
        <f>ROUND(M31*A31,2)</f>
        <v>169.86</v>
      </c>
      <c r="R31" s="45">
        <v>0</v>
      </c>
      <c r="S31" s="45">
        <v>2682</v>
      </c>
      <c r="T31" s="45">
        <v>0</v>
      </c>
      <c r="U31" s="45">
        <f>R31+S31+T31</f>
        <v>2682</v>
      </c>
      <c r="V31" s="45">
        <f>ROUND(A31*R31,2)</f>
        <v>0</v>
      </c>
      <c r="W31" s="45">
        <f>ROUND(A31*S31,2)</f>
        <v>268.2</v>
      </c>
      <c r="X31" s="45">
        <f>ROUND(A31*T31,2)</f>
        <v>0</v>
      </c>
      <c r="Y31" s="45">
        <f>ROUND(A31*U31,2)</f>
        <v>268.2</v>
      </c>
      <c r="Z31" s="43" t="s">
        <v>87</v>
      </c>
      <c r="AA31" s="43" t="s">
        <v>86</v>
      </c>
      <c r="AB31" s="46"/>
      <c r="AC31" s="38" t="s">
        <v>85</v>
      </c>
      <c r="AD31" s="38"/>
    </row>
    <row r="32" spans="1:30" ht="27" outlineLevel="1" x14ac:dyDescent="0.3">
      <c r="A32" s="57">
        <v>1</v>
      </c>
      <c r="B32" s="42" t="s">
        <v>84</v>
      </c>
      <c r="C32" s="43" t="s">
        <v>32</v>
      </c>
      <c r="D32" s="43" t="s">
        <v>32</v>
      </c>
      <c r="E32" s="43" t="s">
        <v>83</v>
      </c>
      <c r="F32" s="44" t="s">
        <v>79</v>
      </c>
      <c r="G32" s="43">
        <v>11.5</v>
      </c>
      <c r="H32" s="43">
        <v>1.5649999999999999</v>
      </c>
      <c r="I32" s="43" t="s">
        <v>78</v>
      </c>
      <c r="J32" s="45">
        <v>4.55</v>
      </c>
      <c r="K32" s="45">
        <v>67.05</v>
      </c>
      <c r="L32" s="45">
        <v>7.73</v>
      </c>
      <c r="M32" s="45">
        <f>J32+K32+L32</f>
        <v>79.33</v>
      </c>
      <c r="N32" s="45">
        <f>ROUND(A32*J32,2)</f>
        <v>4.55</v>
      </c>
      <c r="O32" s="45">
        <f>ROUND(A32*K32,2)</f>
        <v>67.05</v>
      </c>
      <c r="P32" s="45">
        <f>ROUND(A32*L32,2)</f>
        <v>7.73</v>
      </c>
      <c r="Q32" s="45">
        <f>ROUND(M32*A32,2)</f>
        <v>79.33</v>
      </c>
      <c r="R32" s="45">
        <v>5</v>
      </c>
      <c r="S32" s="45">
        <v>106.39</v>
      </c>
      <c r="T32" s="45">
        <v>8.52</v>
      </c>
      <c r="U32" s="45">
        <f>R32+S32+T32</f>
        <v>119.91</v>
      </c>
      <c r="V32" s="45">
        <f>ROUND(A32*R32,2)</f>
        <v>5</v>
      </c>
      <c r="W32" s="45">
        <f>ROUND(A32*S32,2)</f>
        <v>106.39</v>
      </c>
      <c r="X32" s="45">
        <f>ROUND(A32*T32,2)</f>
        <v>8.52</v>
      </c>
      <c r="Y32" s="45">
        <f>ROUND(A32*U32,2)</f>
        <v>119.91</v>
      </c>
      <c r="Z32" s="43" t="s">
        <v>87</v>
      </c>
      <c r="AA32" s="43" t="s">
        <v>32</v>
      </c>
      <c r="AB32" s="46"/>
      <c r="AC32" s="38" t="s">
        <v>77</v>
      </c>
      <c r="AD32" s="38"/>
    </row>
    <row r="33" spans="1:30" ht="40.200000000000003" outlineLevel="1" x14ac:dyDescent="0.3">
      <c r="A33" s="57">
        <v>1</v>
      </c>
      <c r="B33" s="42" t="s">
        <v>76</v>
      </c>
      <c r="C33" s="43" t="s">
        <v>75</v>
      </c>
      <c r="D33" s="43" t="s">
        <v>32</v>
      </c>
      <c r="E33" s="43" t="s">
        <v>66</v>
      </c>
      <c r="F33" s="44" t="s">
        <v>32</v>
      </c>
      <c r="G33" s="43">
        <v>0</v>
      </c>
      <c r="H33" s="43">
        <v>0</v>
      </c>
      <c r="I33" s="43" t="s">
        <v>67</v>
      </c>
      <c r="J33" s="45">
        <v>74</v>
      </c>
      <c r="K33" s="45">
        <v>0</v>
      </c>
      <c r="L33" s="45">
        <v>0</v>
      </c>
      <c r="M33" s="45">
        <f>J33+K33+L33</f>
        <v>74</v>
      </c>
      <c r="N33" s="45">
        <f>ROUND(A33*J33,2)</f>
        <v>74</v>
      </c>
      <c r="O33" s="45">
        <f>ROUND(A33*K33,2)</f>
        <v>0</v>
      </c>
      <c r="P33" s="45">
        <f>ROUND(A33*L33,2)</f>
        <v>0</v>
      </c>
      <c r="Q33" s="45">
        <f>ROUND(M33*A33,2)</f>
        <v>74</v>
      </c>
      <c r="R33" s="45">
        <v>81</v>
      </c>
      <c r="S33" s="45">
        <v>0</v>
      </c>
      <c r="T33" s="45">
        <v>0</v>
      </c>
      <c r="U33" s="45">
        <f>R33+S33+T33</f>
        <v>81</v>
      </c>
      <c r="V33" s="45">
        <f>ROUND(A33*R33,2)</f>
        <v>81</v>
      </c>
      <c r="W33" s="45">
        <f>ROUND(A33*S33,2)</f>
        <v>0</v>
      </c>
      <c r="X33" s="45">
        <f>ROUND(A33*T33,2)</f>
        <v>0</v>
      </c>
      <c r="Y33" s="45">
        <f>ROUND(A33*U33,2)</f>
        <v>81</v>
      </c>
      <c r="Z33" s="43" t="s">
        <v>87</v>
      </c>
      <c r="AA33" s="43" t="s">
        <v>32</v>
      </c>
      <c r="AB33" s="46"/>
      <c r="AC33" s="38" t="s">
        <v>68</v>
      </c>
      <c r="AD33" s="38"/>
    </row>
    <row r="34" spans="1:30" ht="40.200000000000003" outlineLevel="1" x14ac:dyDescent="0.3">
      <c r="A34" s="57">
        <v>1</v>
      </c>
      <c r="B34" s="42" t="s">
        <v>69</v>
      </c>
      <c r="C34" s="43" t="s">
        <v>32</v>
      </c>
      <c r="D34" s="43" t="s">
        <v>32</v>
      </c>
      <c r="E34" s="43" t="s">
        <v>70</v>
      </c>
      <c r="F34" s="44" t="s">
        <v>71</v>
      </c>
      <c r="G34" s="43">
        <v>1.8</v>
      </c>
      <c r="H34" s="43">
        <v>8.8889999999999993</v>
      </c>
      <c r="I34" s="43" t="s">
        <v>72</v>
      </c>
      <c r="J34" s="45">
        <v>274.81</v>
      </c>
      <c r="K34" s="45">
        <v>392.49</v>
      </c>
      <c r="L34" s="45">
        <v>0</v>
      </c>
      <c r="M34" s="45">
        <f>J34+K34+L34</f>
        <v>667.3</v>
      </c>
      <c r="N34" s="45">
        <f>ROUND(A34*J34,2)</f>
        <v>274.81</v>
      </c>
      <c r="O34" s="45">
        <f>ROUND(A34*K34,2)</f>
        <v>392.49</v>
      </c>
      <c r="P34" s="45">
        <f>ROUND(A34*L34,2)</f>
        <v>0</v>
      </c>
      <c r="Q34" s="45">
        <f>ROUND(M34*A34,2)</f>
        <v>667.3</v>
      </c>
      <c r="R34" s="45">
        <v>301.83999999999997</v>
      </c>
      <c r="S34" s="45">
        <v>639.45000000000005</v>
      </c>
      <c r="T34" s="45">
        <v>0</v>
      </c>
      <c r="U34" s="45">
        <f>R34+S34+T34</f>
        <v>941.29</v>
      </c>
      <c r="V34" s="45">
        <f>ROUND(A34*R34,2)</f>
        <v>301.83999999999997</v>
      </c>
      <c r="W34" s="45">
        <f>ROUND(A34*S34,2)</f>
        <v>639.45000000000005</v>
      </c>
      <c r="X34" s="45">
        <f>ROUND(A34*T34,2)</f>
        <v>0</v>
      </c>
      <c r="Y34" s="45">
        <f>ROUND(A34*U34,2)</f>
        <v>941.29</v>
      </c>
      <c r="Z34" s="43" t="s">
        <v>73</v>
      </c>
      <c r="AA34" s="43" t="s">
        <v>74</v>
      </c>
      <c r="AB34" s="46"/>
      <c r="AC34" s="38" t="s">
        <v>80</v>
      </c>
      <c r="AD34" s="38"/>
    </row>
    <row r="35" spans="1:30" outlineLevel="1" x14ac:dyDescent="0.3"/>
    <row r="36" spans="1:30" ht="19.95" customHeight="1" x14ac:dyDescent="0.3">
      <c r="A36" s="2" t="s">
        <v>81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60">
        <f>SUBTOTAL(9,M31:M34)</f>
        <v>2519.2299999999996</v>
      </c>
      <c r="N36" s="60">
        <f>SUBTOTAL(9,N31:N34)</f>
        <v>353.36</v>
      </c>
      <c r="O36" s="60">
        <f>SUBTOTAL(9,O31:O34)</f>
        <v>629.40000000000009</v>
      </c>
      <c r="P36" s="60">
        <f>SUBTOTAL(9,P31:P34)</f>
        <v>7.73</v>
      </c>
      <c r="Q36" s="60">
        <f>SUBTOTAL(9,Q31:Q34)</f>
        <v>990.49</v>
      </c>
      <c r="R36" s="59"/>
      <c r="S36" s="59"/>
      <c r="T36" s="59"/>
      <c r="U36" s="60">
        <f>SUBTOTAL(9,U31:U34)</f>
        <v>3824.2</v>
      </c>
      <c r="V36" s="60">
        <f>SUBTOTAL(9,V31:V34)</f>
        <v>387.84</v>
      </c>
      <c r="W36" s="60">
        <f>SUBTOTAL(9,W31:W34)</f>
        <v>1014.04</v>
      </c>
      <c r="X36" s="60">
        <f>SUBTOTAL(9,X31:X34)</f>
        <v>8.52</v>
      </c>
      <c r="Y36" s="60">
        <f>SUBTOTAL(9,Y31:Y34)</f>
        <v>1410.4</v>
      </c>
      <c r="Z36" s="59"/>
      <c r="AA36" s="59"/>
      <c r="AB36" s="59"/>
      <c r="AC36" s="59"/>
    </row>
  </sheetData>
  <mergeCells count="12">
    <mergeCell ref="A36:L36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2023-04-25T15:58:55Z</cp:lastPrinted>
  <dcterms:created xsi:type="dcterms:W3CDTF">2022-03-24T14:16:52Z</dcterms:created>
  <dcterms:modified xsi:type="dcterms:W3CDTF">2023-04-25T15:59:33Z</dcterms:modified>
  <cp:category/>
  <cp:contentStatus/>
</cp:coreProperties>
</file>