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New York 11232022/NY052 WO# 12582 - CSS 92878 Repair Two Air Regulators in OMS Bldg/"/>
    </mc:Choice>
  </mc:AlternateContent>
  <xr:revisionPtr revIDLastSave="4" documentId="8_{740026FA-F561-4DCF-910F-FAE238E22095}" xr6:coauthVersionLast="47" xr6:coauthVersionMax="47" xr10:uidLastSave="{D6270FA0-4804-46C5-88C4-DDC9D39D7F42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41" i="1" l="1"/>
  <c r="W41" i="1"/>
  <c r="V41" i="1"/>
  <c r="U41" i="1"/>
  <c r="Y41" i="1" s="1"/>
  <c r="Q41" i="1"/>
  <c r="P41" i="1"/>
  <c r="O41" i="1"/>
  <c r="N41" i="1"/>
  <c r="M41" i="1"/>
  <c r="X40" i="1"/>
  <c r="W40" i="1"/>
  <c r="V40" i="1"/>
  <c r="U40" i="1"/>
  <c r="Y40" i="1" s="1"/>
  <c r="P40" i="1"/>
  <c r="O40" i="1"/>
  <c r="N40" i="1"/>
  <c r="M40" i="1"/>
  <c r="Q40" i="1" s="1"/>
  <c r="Y39" i="1"/>
  <c r="X39" i="1"/>
  <c r="W39" i="1"/>
  <c r="V39" i="1"/>
  <c r="U39" i="1"/>
  <c r="P39" i="1"/>
  <c r="O39" i="1"/>
  <c r="N39" i="1"/>
  <c r="M39" i="1"/>
  <c r="Q39" i="1" s="1"/>
  <c r="Y38" i="1"/>
  <c r="X38" i="1"/>
  <c r="W38" i="1"/>
  <c r="V38" i="1"/>
  <c r="U38" i="1"/>
  <c r="Q38" i="1"/>
  <c r="P38" i="1"/>
  <c r="O38" i="1"/>
  <c r="N38" i="1"/>
  <c r="M38" i="1"/>
  <c r="X37" i="1"/>
  <c r="W37" i="1"/>
  <c r="V37" i="1"/>
  <c r="U37" i="1"/>
  <c r="Y37" i="1" s="1"/>
  <c r="Q37" i="1"/>
  <c r="P37" i="1"/>
  <c r="O37" i="1"/>
  <c r="N37" i="1"/>
  <c r="M37" i="1"/>
  <c r="X36" i="1"/>
  <c r="W36" i="1"/>
  <c r="V36" i="1"/>
  <c r="U36" i="1"/>
  <c r="Y36" i="1" s="1"/>
  <c r="P36" i="1"/>
  <c r="O36" i="1"/>
  <c r="N36" i="1"/>
  <c r="B17" i="1" s="1"/>
  <c r="M36" i="1"/>
  <c r="Q36" i="1" s="1"/>
  <c r="Y35" i="1"/>
  <c r="X35" i="1"/>
  <c r="W35" i="1"/>
  <c r="V35" i="1"/>
  <c r="U35" i="1"/>
  <c r="P35" i="1"/>
  <c r="O35" i="1"/>
  <c r="N35" i="1"/>
  <c r="M35" i="1"/>
  <c r="Q35" i="1" s="1"/>
  <c r="Y34" i="1"/>
  <c r="X34" i="1"/>
  <c r="W34" i="1"/>
  <c r="V34" i="1"/>
  <c r="U34" i="1"/>
  <c r="Q34" i="1"/>
  <c r="P34" i="1"/>
  <c r="D17" i="1" s="1"/>
  <c r="O34" i="1"/>
  <c r="C17" i="1" s="1"/>
  <c r="N34" i="1"/>
  <c r="M34" i="1"/>
  <c r="X33" i="1"/>
  <c r="W33" i="1"/>
  <c r="V33" i="1"/>
  <c r="U33" i="1"/>
  <c r="Y33" i="1" s="1"/>
  <c r="Q33" i="1"/>
  <c r="P33" i="1"/>
  <c r="O33" i="1"/>
  <c r="N33" i="1"/>
  <c r="M33" i="1"/>
  <c r="X32" i="1"/>
  <c r="W32" i="1"/>
  <c r="V32" i="1"/>
  <c r="U32" i="1"/>
  <c r="Y32" i="1" s="1"/>
  <c r="P32" i="1"/>
  <c r="O32" i="1"/>
  <c r="N32" i="1"/>
  <c r="M32" i="1"/>
  <c r="Q32" i="1" s="1"/>
  <c r="Y31" i="1"/>
  <c r="X31" i="1"/>
  <c r="W31" i="1"/>
  <c r="W43" i="1" s="1"/>
  <c r="V31" i="1"/>
  <c r="U31" i="1"/>
  <c r="P31" i="1"/>
  <c r="O31" i="1"/>
  <c r="N31" i="1"/>
  <c r="M31" i="1"/>
  <c r="M43" i="1" s="1"/>
  <c r="X43" i="1" l="1"/>
  <c r="N43" i="1"/>
  <c r="Y43" i="1"/>
  <c r="B18" i="1"/>
  <c r="U43" i="1"/>
  <c r="V43" i="1"/>
  <c r="C18" i="1"/>
  <c r="Q31" i="1"/>
  <c r="D18" i="1"/>
  <c r="O43" i="1"/>
  <c r="P43" i="1"/>
  <c r="E18" i="1"/>
  <c r="E17" i="1" l="1"/>
  <c r="Q43" i="1"/>
</calcChain>
</file>

<file path=xl/sharedStrings.xml><?xml version="1.0" encoding="utf-8"?>
<sst xmlns="http://schemas.openxmlformats.org/spreadsheetml/2006/main" count="167" uniqueCount="111">
  <si>
    <t>COST ESTIMATE REPORT</t>
  </si>
  <si>
    <r>
      <t>Estimate Name</t>
    </r>
    <r>
      <rPr>
        <b/>
        <sz val="12"/>
        <rFont val="Arial"/>
        <family val="2"/>
      </rPr>
      <t>:</t>
    </r>
  </si>
  <si>
    <t>CSS 92878 - WO 12582 - NY052 Repair Two Air Regulators</t>
  </si>
  <si>
    <t>ESTIMATE INFORMATION</t>
  </si>
  <si>
    <t xml:space="preserve">Client Name: </t>
  </si>
  <si>
    <t>99th</t>
  </si>
  <si>
    <t>Type:</t>
  </si>
  <si>
    <t>198 Cornwell Street, Penn Yan, NY 14527-1343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</si>
  <si>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</si>
  <si>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</si>
  <si>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</si>
  <si>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</si>
  <si>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</si>
  <si>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</si>
  <si>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</si>
  <si>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</si>
  <si>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</si>
  <si>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</si>
  <si>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</si>
  <si>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</si>
  <si>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</si>
  <si>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</si>
  <si>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</si>
  <si>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</si>
  <si>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</si>
  <si>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</si>
  <si>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NEW YORK / ROCHESTER (144-146)</t>
  </si>
  <si>
    <t>Total O&amp;P</t>
  </si>
  <si>
    <t>Labor Type:</t>
  </si>
  <si>
    <t>013113200160</t>
  </si>
  <si>
    <t>*"Total" column values include the cost of Exception lines that may not be included in the Material, Labor and Equipment totals.</t>
  </si>
  <si>
    <t>City Cost Index: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</si>
  <si>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</si>
  <si>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</si>
  <si>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</si>
  <si>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</si>
  <si>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</si>
  <si>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</si>
  <si>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</si>
  <si>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</si>
  <si>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</si>
  <si>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</si>
  <si>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</si>
  <si>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</si>
  <si>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</si>
  <si>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</si>
  <si>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</si>
  <si>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</si>
  <si>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</si>
  <si>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</si>
  <si>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</si>
  <si>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</si>
  <si>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</si>
  <si>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</si>
  <si>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</si>
  <si>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</si>
  <si>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</si>
  <si>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</si>
  <si>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</si>
  <si>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</si>
  <si>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</si>
  <si>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</si>
  <si>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</si>
  <si>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</si>
  <si>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</si>
  <si>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</si>
  <si>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>Automotive equipment, lube equipment, hose reel, oil/lube, 1,000 psi, incl. hose</t>
  </si>
  <si>
    <t>2 Sswk</t>
  </si>
  <si>
    <t>Ea.</t>
  </si>
  <si>
    <t>17</t>
  </si>
  <si>
    <t>220529104290</t>
  </si>
  <si>
    <t>Pipe hanger / support, strap, 1/2" pipe size, type number 26 per MSS-SP58</t>
  </si>
  <si>
    <t>Q1</t>
  </si>
  <si>
    <t>14</t>
  </si>
  <si>
    <t>221113450080</t>
  </si>
  <si>
    <t>111119103100</t>
  </si>
  <si>
    <t>3</t>
  </si>
  <si>
    <t>RR</t>
  </si>
  <si>
    <t>M.S.F.</t>
  </si>
  <si>
    <t>A5</t>
  </si>
  <si>
    <t>Elbow, 90 Deg., steel, cast iron, black, straight, threaded, standard weight, 3/8"</t>
  </si>
  <si>
    <t>1 Plum</t>
  </si>
  <si>
    <t>9</t>
  </si>
  <si>
    <t>Cleaning up, cleanup of floor area, final by GC at end of job</t>
  </si>
  <si>
    <t>017413200100</t>
  </si>
  <si>
    <t>15</t>
  </si>
  <si>
    <t xml:space="preserve">Labor to remove existing equipment
</t>
  </si>
  <si>
    <t>OPN</t>
  </si>
  <si>
    <t>221113450100</t>
  </si>
  <si>
    <t>Elbow, 90 Deg., steel, cast iron, black, straight, threaded, standard weight, 3/4"</t>
  </si>
  <si>
    <t>7</t>
  </si>
  <si>
    <t>221113454712</t>
  </si>
  <si>
    <t>Costs based on RSMeans data</t>
  </si>
  <si>
    <t>Nipple, steel, black, threaded, standard weight, 3/4" x 4" long</t>
  </si>
  <si>
    <t>8</t>
  </si>
  <si>
    <t>221119143100</t>
  </si>
  <si>
    <t>Flexible metal hose, stainless steel braided, welded on carbon steel ends, threaded, 1/2" diameter x 12"</t>
  </si>
  <si>
    <t>1 Stpi</t>
  </si>
  <si>
    <t>12</t>
  </si>
  <si>
    <t>221513103520</t>
  </si>
  <si>
    <t>Compressor accessory, combination air line filter, regulator and lubricator, 3/8" NPT, 85 SCFM max</t>
  </si>
  <si>
    <t>16</t>
  </si>
  <si>
    <t>230523805370</t>
  </si>
  <si>
    <t>Valves, steel, forged, ball, threaded, 1,500 psi, 3/4"</t>
  </si>
  <si>
    <t>6</t>
  </si>
  <si>
    <t>236330108120</t>
  </si>
  <si>
    <t>Oils, lubricating, per ounce</t>
  </si>
  <si>
    <t>Oz.</t>
  </si>
  <si>
    <t>5</t>
  </si>
  <si>
    <t>Grand Total</t>
  </si>
  <si>
    <t>DATE: 04/25/2023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</si>
</sst>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95249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3"/>
  <sheetViews>
    <sheetView tabSelected="1" zoomScale="85" zoomScaleNormal="85" workbookViewId="0">
      <selection activeCell="A37" sqref="A37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92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110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/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7</v>
      </c>
      <c r="C10" s="7"/>
      <c r="D10" s="6"/>
      <c r="E10" s="16"/>
      <c r="F10" s="25" t="s">
        <v>12</v>
      </c>
      <c r="G10" s="27" t="s">
        <v>9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11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13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SUBTOTAL(9,N31:N41)</f>
        <v>1277.9399999999998</v>
      </c>
      <c r="C17" s="54">
        <f>SUBTOTAL(9,O31:O41)</f>
        <v>1102.75</v>
      </c>
      <c r="D17" s="56">
        <f>SUBTOTAL(9,P31:P41)</f>
        <v>8.27</v>
      </c>
      <c r="E17" s="35">
        <f>SUBTOTAL(9,Q31:Q41)</f>
        <v>2388.96</v>
      </c>
      <c r="F17" s="36"/>
      <c r="G17" s="16"/>
      <c r="H17" s="16"/>
      <c r="I17" s="16"/>
      <c r="J17" s="24" t="s">
        <v>25</v>
      </c>
      <c r="K17" s="13" t="s">
        <v>17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SUBTOTAL(9,V31:V41)</f>
        <v>1406.04</v>
      </c>
      <c r="C18" s="55">
        <f>SUBTOTAL(9,W31:W41)</f>
        <v>1792.3600000000001</v>
      </c>
      <c r="D18" s="55">
        <f>SUBTOTAL(9,X31:X41)</f>
        <v>9.11</v>
      </c>
      <c r="E18" s="48">
        <f>SUBTOTAL(9,Y31:Y41)</f>
        <v>3207.51</v>
      </c>
      <c r="F18" s="16"/>
      <c r="G18" s="16"/>
      <c r="H18" s="16"/>
      <c r="I18" s="16"/>
      <c r="J18" s="24" t="s">
        <v>28</v>
      </c>
      <c r="K18" s="13" t="s">
        <v>23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26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40.200000000000003" outlineLevel="1" x14ac:dyDescent="0.3">
      <c r="A31" s="57">
        <v>0.2</v>
      </c>
      <c r="B31" s="42" t="s">
        <v>29</v>
      </c>
      <c r="C31" s="43" t="s">
        <v>32</v>
      </c>
      <c r="D31" s="43" t="s">
        <v>32</v>
      </c>
      <c r="E31" s="43" t="s">
        <v>63</v>
      </c>
      <c r="F31" s="44" t="s">
        <v>64</v>
      </c>
      <c r="G31" s="43">
        <v>0.2</v>
      </c>
      <c r="H31" s="43">
        <v>40</v>
      </c>
      <c r="I31" s="43" t="s">
        <v>65</v>
      </c>
      <c r="J31" s="45">
        <v>0</v>
      </c>
      <c r="K31" s="45">
        <v>1323.68</v>
      </c>
      <c r="L31" s="45">
        <v>0</v>
      </c>
      <c r="M31" s="45">
        <f t="shared" ref="M31:M41" si="0">J31+K31+L31</f>
        <v>1323.68</v>
      </c>
      <c r="N31" s="45">
        <f t="shared" ref="N31:N41" si="1">ROUND(A31*J31,2)</f>
        <v>0</v>
      </c>
      <c r="O31" s="45">
        <f t="shared" ref="O31:O41" si="2">ROUND(A31*K31,2)</f>
        <v>264.74</v>
      </c>
      <c r="P31" s="45">
        <f t="shared" ref="P31:P41" si="3">ROUND(A31*L31,2)</f>
        <v>0</v>
      </c>
      <c r="Q31" s="45">
        <f t="shared" ref="Q31:Q41" si="4">ROUND(M31*A31,2)</f>
        <v>264.74</v>
      </c>
      <c r="R31" s="45">
        <v>0</v>
      </c>
      <c r="S31" s="45">
        <v>2147.85</v>
      </c>
      <c r="T31" s="45">
        <v>0</v>
      </c>
      <c r="U31" s="45">
        <f t="shared" ref="U31:U41" si="5">R31+S31+T31</f>
        <v>2147.85</v>
      </c>
      <c r="V31" s="45">
        <f t="shared" ref="V31:V41" si="6">ROUND(A31*R31,2)</f>
        <v>0</v>
      </c>
      <c r="W31" s="45">
        <f t="shared" ref="W31:W41" si="7">ROUND(A31*S31,2)</f>
        <v>429.57</v>
      </c>
      <c r="X31" s="45">
        <f t="shared" ref="X31:X41" si="8">ROUND(A31*T31,2)</f>
        <v>0</v>
      </c>
      <c r="Y31" s="45">
        <f t="shared" ref="Y31:Y41" si="9">ROUND(A31*U31,2)</f>
        <v>429.57</v>
      </c>
      <c r="Z31" s="43" t="s">
        <v>87</v>
      </c>
      <c r="AA31" s="43" t="s">
        <v>86</v>
      </c>
      <c r="AB31" s="46"/>
      <c r="AC31" s="38" t="s">
        <v>85</v>
      </c>
      <c r="AD31" s="38"/>
    </row>
    <row r="32" spans="1:30" ht="27" outlineLevel="1" x14ac:dyDescent="0.3">
      <c r="A32" s="57">
        <v>1</v>
      </c>
      <c r="B32" s="42" t="s">
        <v>84</v>
      </c>
      <c r="C32" s="43" t="s">
        <v>32</v>
      </c>
      <c r="D32" s="43" t="s">
        <v>32</v>
      </c>
      <c r="E32" s="43" t="s">
        <v>83</v>
      </c>
      <c r="F32" s="44" t="s">
        <v>79</v>
      </c>
      <c r="G32" s="43">
        <v>11.5</v>
      </c>
      <c r="H32" s="43">
        <v>1.5649999999999999</v>
      </c>
      <c r="I32" s="43" t="s">
        <v>78</v>
      </c>
      <c r="J32" s="45">
        <v>5.03</v>
      </c>
      <c r="K32" s="45">
        <v>74.930000000000007</v>
      </c>
      <c r="L32" s="45">
        <v>8.27</v>
      </c>
      <c r="M32" s="45">
        <f t="shared" si="0"/>
        <v>88.23</v>
      </c>
      <c r="N32" s="45">
        <f t="shared" si="1"/>
        <v>5.03</v>
      </c>
      <c r="O32" s="45">
        <f t="shared" si="2"/>
        <v>74.930000000000007</v>
      </c>
      <c r="P32" s="45">
        <f t="shared" si="3"/>
        <v>8.27</v>
      </c>
      <c r="Q32" s="45">
        <f t="shared" si="4"/>
        <v>88.23</v>
      </c>
      <c r="R32" s="45">
        <v>5.53</v>
      </c>
      <c r="S32" s="45">
        <v>118.88</v>
      </c>
      <c r="T32" s="45">
        <v>9.11</v>
      </c>
      <c r="U32" s="45">
        <f t="shared" si="5"/>
        <v>133.51999999999998</v>
      </c>
      <c r="V32" s="45">
        <f t="shared" si="6"/>
        <v>5.53</v>
      </c>
      <c r="W32" s="45">
        <f t="shared" si="7"/>
        <v>118.88</v>
      </c>
      <c r="X32" s="45">
        <f t="shared" si="8"/>
        <v>9.11</v>
      </c>
      <c r="Y32" s="45">
        <f t="shared" si="9"/>
        <v>133.52000000000001</v>
      </c>
      <c r="Z32" s="43" t="s">
        <v>77</v>
      </c>
      <c r="AA32" s="43" t="s">
        <v>32</v>
      </c>
      <c r="AB32" s="46"/>
      <c r="AC32" s="38" t="s">
        <v>76</v>
      </c>
      <c r="AD32" s="38"/>
    </row>
    <row r="33" spans="1:30" ht="27" outlineLevel="1" x14ac:dyDescent="0.3">
      <c r="A33" s="57">
        <v>1</v>
      </c>
      <c r="B33" s="42" t="s">
        <v>75</v>
      </c>
      <c r="C33" s="43" t="s">
        <v>32</v>
      </c>
      <c r="D33" s="43" t="s">
        <v>32</v>
      </c>
      <c r="E33" s="43" t="s">
        <v>66</v>
      </c>
      <c r="F33" s="44" t="s">
        <v>67</v>
      </c>
      <c r="G33" s="43">
        <v>2</v>
      </c>
      <c r="H33" s="43">
        <v>8</v>
      </c>
      <c r="I33" s="43" t="s">
        <v>68</v>
      </c>
      <c r="J33" s="45">
        <v>255.32</v>
      </c>
      <c r="K33" s="45">
        <v>370.08</v>
      </c>
      <c r="L33" s="45">
        <v>0</v>
      </c>
      <c r="M33" s="45">
        <f t="shared" si="0"/>
        <v>625.4</v>
      </c>
      <c r="N33" s="45">
        <f t="shared" si="1"/>
        <v>255.32</v>
      </c>
      <c r="O33" s="45">
        <f t="shared" si="2"/>
        <v>370.08</v>
      </c>
      <c r="P33" s="45">
        <f t="shared" si="3"/>
        <v>0</v>
      </c>
      <c r="Q33" s="45">
        <f t="shared" si="4"/>
        <v>625.4</v>
      </c>
      <c r="R33" s="45">
        <v>280.85000000000002</v>
      </c>
      <c r="S33" s="45">
        <v>627.08000000000004</v>
      </c>
      <c r="T33" s="45">
        <v>0</v>
      </c>
      <c r="U33" s="45">
        <f t="shared" si="5"/>
        <v>907.93000000000006</v>
      </c>
      <c r="V33" s="45">
        <f t="shared" si="6"/>
        <v>280.85000000000002</v>
      </c>
      <c r="W33" s="45">
        <f t="shared" si="7"/>
        <v>627.08000000000004</v>
      </c>
      <c r="X33" s="45">
        <f t="shared" si="8"/>
        <v>0</v>
      </c>
      <c r="Y33" s="45">
        <f t="shared" si="9"/>
        <v>907.93</v>
      </c>
      <c r="Z33" s="43" t="s">
        <v>87</v>
      </c>
      <c r="AA33" s="43" t="s">
        <v>32</v>
      </c>
      <c r="AB33" s="46"/>
      <c r="AC33" s="38" t="s">
        <v>69</v>
      </c>
      <c r="AD33" s="38"/>
    </row>
    <row r="34" spans="1:30" ht="27" outlineLevel="1" x14ac:dyDescent="0.3">
      <c r="A34" s="57">
        <v>10</v>
      </c>
      <c r="B34" s="42" t="s">
        <v>70</v>
      </c>
      <c r="C34" s="43" t="s">
        <v>32</v>
      </c>
      <c r="D34" s="43" t="s">
        <v>32</v>
      </c>
      <c r="E34" s="43" t="s">
        <v>71</v>
      </c>
      <c r="F34" s="44" t="s">
        <v>72</v>
      </c>
      <c r="G34" s="43">
        <v>142</v>
      </c>
      <c r="H34" s="43">
        <v>0.113</v>
      </c>
      <c r="I34" s="43" t="s">
        <v>68</v>
      </c>
      <c r="J34" s="45">
        <v>4.9800000000000004</v>
      </c>
      <c r="K34" s="45">
        <v>4.53</v>
      </c>
      <c r="L34" s="45">
        <v>0</v>
      </c>
      <c r="M34" s="45">
        <f t="shared" si="0"/>
        <v>9.5100000000000016</v>
      </c>
      <c r="N34" s="45">
        <f t="shared" si="1"/>
        <v>49.8</v>
      </c>
      <c r="O34" s="45">
        <f t="shared" si="2"/>
        <v>45.3</v>
      </c>
      <c r="P34" s="45">
        <f t="shared" si="3"/>
        <v>0</v>
      </c>
      <c r="Q34" s="45">
        <f t="shared" si="4"/>
        <v>95.1</v>
      </c>
      <c r="R34" s="45">
        <v>5.45</v>
      </c>
      <c r="S34" s="45">
        <v>7.42</v>
      </c>
      <c r="T34" s="45">
        <v>0</v>
      </c>
      <c r="U34" s="45">
        <f t="shared" si="5"/>
        <v>12.870000000000001</v>
      </c>
      <c r="V34" s="45">
        <f t="shared" si="6"/>
        <v>54.5</v>
      </c>
      <c r="W34" s="45">
        <f t="shared" si="7"/>
        <v>74.2</v>
      </c>
      <c r="X34" s="45">
        <f t="shared" si="8"/>
        <v>0</v>
      </c>
      <c r="Y34" s="45">
        <f t="shared" si="9"/>
        <v>128.69999999999999</v>
      </c>
      <c r="Z34" s="43" t="s">
        <v>87</v>
      </c>
      <c r="AA34" s="43" t="s">
        <v>32</v>
      </c>
      <c r="AB34" s="46"/>
      <c r="AC34" s="38" t="s">
        <v>73</v>
      </c>
      <c r="AD34" s="38"/>
    </row>
    <row r="35" spans="1:30" ht="40.200000000000003" outlineLevel="1" x14ac:dyDescent="0.3">
      <c r="A35" s="57">
        <v>1</v>
      </c>
      <c r="B35" s="42" t="s">
        <v>74</v>
      </c>
      <c r="C35" s="43" t="s">
        <v>32</v>
      </c>
      <c r="D35" s="43" t="s">
        <v>32</v>
      </c>
      <c r="E35" s="43" t="s">
        <v>80</v>
      </c>
      <c r="F35" s="44" t="s">
        <v>81</v>
      </c>
      <c r="G35" s="43">
        <v>16</v>
      </c>
      <c r="H35" s="43">
        <v>0.5</v>
      </c>
      <c r="I35" s="43" t="s">
        <v>68</v>
      </c>
      <c r="J35" s="45">
        <v>26.88</v>
      </c>
      <c r="K35" s="45">
        <v>33.840000000000003</v>
      </c>
      <c r="L35" s="45">
        <v>0</v>
      </c>
      <c r="M35" s="45">
        <f t="shared" si="0"/>
        <v>60.72</v>
      </c>
      <c r="N35" s="45">
        <f t="shared" si="1"/>
        <v>26.88</v>
      </c>
      <c r="O35" s="45">
        <f t="shared" si="2"/>
        <v>33.840000000000003</v>
      </c>
      <c r="P35" s="45">
        <f t="shared" si="3"/>
        <v>0</v>
      </c>
      <c r="Q35" s="45">
        <f t="shared" si="4"/>
        <v>60.72</v>
      </c>
      <c r="R35" s="45">
        <v>29.62</v>
      </c>
      <c r="S35" s="45">
        <v>52.17</v>
      </c>
      <c r="T35" s="45">
        <v>0</v>
      </c>
      <c r="U35" s="45">
        <f t="shared" si="5"/>
        <v>81.790000000000006</v>
      </c>
      <c r="V35" s="45">
        <f t="shared" si="6"/>
        <v>29.62</v>
      </c>
      <c r="W35" s="45">
        <f t="shared" si="7"/>
        <v>52.17</v>
      </c>
      <c r="X35" s="45">
        <f t="shared" si="8"/>
        <v>0</v>
      </c>
      <c r="Y35" s="45">
        <f t="shared" si="9"/>
        <v>81.790000000000006</v>
      </c>
      <c r="Z35" s="43" t="s">
        <v>77</v>
      </c>
      <c r="AA35" s="43" t="s">
        <v>32</v>
      </c>
      <c r="AB35" s="46"/>
      <c r="AC35" s="38" t="s">
        <v>82</v>
      </c>
      <c r="AD35" s="38"/>
    </row>
    <row r="36" spans="1:30" ht="40.200000000000003" outlineLevel="1" x14ac:dyDescent="0.3">
      <c r="A36" s="57">
        <v>2</v>
      </c>
      <c r="B36" s="42" t="s">
        <v>88</v>
      </c>
      <c r="C36" s="43" t="s">
        <v>32</v>
      </c>
      <c r="D36" s="43" t="s">
        <v>32</v>
      </c>
      <c r="E36" s="43" t="s">
        <v>89</v>
      </c>
      <c r="F36" s="44" t="s">
        <v>81</v>
      </c>
      <c r="G36" s="43">
        <v>14</v>
      </c>
      <c r="H36" s="43">
        <v>0.57099999999999995</v>
      </c>
      <c r="I36" s="43" t="s">
        <v>68</v>
      </c>
      <c r="J36" s="45">
        <v>12.34</v>
      </c>
      <c r="K36" s="45">
        <v>38.54</v>
      </c>
      <c r="L36" s="45">
        <v>0</v>
      </c>
      <c r="M36" s="45">
        <f t="shared" si="0"/>
        <v>50.879999999999995</v>
      </c>
      <c r="N36" s="45">
        <f t="shared" si="1"/>
        <v>24.68</v>
      </c>
      <c r="O36" s="45">
        <f t="shared" si="2"/>
        <v>77.08</v>
      </c>
      <c r="P36" s="45">
        <f t="shared" si="3"/>
        <v>0</v>
      </c>
      <c r="Q36" s="45">
        <f t="shared" si="4"/>
        <v>101.76</v>
      </c>
      <c r="R36" s="45">
        <v>13.6</v>
      </c>
      <c r="S36" s="45">
        <v>59.69</v>
      </c>
      <c r="T36" s="45">
        <v>0</v>
      </c>
      <c r="U36" s="45">
        <f t="shared" si="5"/>
        <v>73.289999999999992</v>
      </c>
      <c r="V36" s="45">
        <f t="shared" si="6"/>
        <v>27.2</v>
      </c>
      <c r="W36" s="45">
        <f t="shared" si="7"/>
        <v>119.38</v>
      </c>
      <c r="X36" s="45">
        <f t="shared" si="8"/>
        <v>0</v>
      </c>
      <c r="Y36" s="45">
        <f t="shared" si="9"/>
        <v>146.58000000000001</v>
      </c>
      <c r="Z36" s="43" t="s">
        <v>77</v>
      </c>
      <c r="AA36" s="43" t="s">
        <v>32</v>
      </c>
      <c r="AB36" s="46"/>
      <c r="AC36" s="38" t="s">
        <v>90</v>
      </c>
      <c r="AD36" s="38"/>
    </row>
    <row r="37" spans="1:30" ht="27" outlineLevel="1" x14ac:dyDescent="0.3">
      <c r="A37" s="57">
        <v>4</v>
      </c>
      <c r="B37" s="42" t="s">
        <v>91</v>
      </c>
      <c r="C37" s="43" t="s">
        <v>32</v>
      </c>
      <c r="D37" s="43" t="s">
        <v>32</v>
      </c>
      <c r="E37" s="43" t="s">
        <v>93</v>
      </c>
      <c r="F37" s="44" t="s">
        <v>81</v>
      </c>
      <c r="G37" s="43">
        <v>18</v>
      </c>
      <c r="H37" s="43">
        <v>0.44400000000000001</v>
      </c>
      <c r="I37" s="43" t="s">
        <v>68</v>
      </c>
      <c r="J37" s="45">
        <v>7.79</v>
      </c>
      <c r="K37" s="45">
        <v>30.08</v>
      </c>
      <c r="L37" s="45">
        <v>0</v>
      </c>
      <c r="M37" s="45">
        <f t="shared" si="0"/>
        <v>37.869999999999997</v>
      </c>
      <c r="N37" s="45">
        <f t="shared" si="1"/>
        <v>31.16</v>
      </c>
      <c r="O37" s="45">
        <f t="shared" si="2"/>
        <v>120.32</v>
      </c>
      <c r="P37" s="45">
        <f t="shared" si="3"/>
        <v>0</v>
      </c>
      <c r="Q37" s="45">
        <f t="shared" si="4"/>
        <v>151.47999999999999</v>
      </c>
      <c r="R37" s="45">
        <v>8.61</v>
      </c>
      <c r="S37" s="45">
        <v>46.53</v>
      </c>
      <c r="T37" s="45">
        <v>0</v>
      </c>
      <c r="U37" s="45">
        <f t="shared" si="5"/>
        <v>55.14</v>
      </c>
      <c r="V37" s="45">
        <f t="shared" si="6"/>
        <v>34.44</v>
      </c>
      <c r="W37" s="45">
        <f t="shared" si="7"/>
        <v>186.12</v>
      </c>
      <c r="X37" s="45">
        <f t="shared" si="8"/>
        <v>0</v>
      </c>
      <c r="Y37" s="45">
        <f t="shared" si="9"/>
        <v>220.56</v>
      </c>
      <c r="Z37" s="43" t="s">
        <v>77</v>
      </c>
      <c r="AA37" s="43" t="s">
        <v>32</v>
      </c>
      <c r="AB37" s="46"/>
      <c r="AC37" s="38" t="s">
        <v>94</v>
      </c>
      <c r="AD37" s="38"/>
    </row>
    <row r="38" spans="1:30" ht="40.200000000000003" outlineLevel="1" x14ac:dyDescent="0.3">
      <c r="A38" s="57">
        <v>1</v>
      </c>
      <c r="B38" s="42" t="s">
        <v>95</v>
      </c>
      <c r="C38" s="43" t="s">
        <v>32</v>
      </c>
      <c r="D38" s="43" t="s">
        <v>32</v>
      </c>
      <c r="E38" s="43" t="s">
        <v>96</v>
      </c>
      <c r="F38" s="44" t="s">
        <v>97</v>
      </c>
      <c r="G38" s="43">
        <v>24</v>
      </c>
      <c r="H38" s="43">
        <v>0.33300000000000002</v>
      </c>
      <c r="I38" s="43" t="s">
        <v>68</v>
      </c>
      <c r="J38" s="45">
        <v>89.95</v>
      </c>
      <c r="K38" s="45">
        <v>15.7</v>
      </c>
      <c r="L38" s="45">
        <v>0</v>
      </c>
      <c r="M38" s="45">
        <f t="shared" si="0"/>
        <v>105.65</v>
      </c>
      <c r="N38" s="45">
        <f t="shared" si="1"/>
        <v>89.95</v>
      </c>
      <c r="O38" s="45">
        <f t="shared" si="2"/>
        <v>15.7</v>
      </c>
      <c r="P38" s="45">
        <f t="shared" si="3"/>
        <v>0</v>
      </c>
      <c r="Q38" s="45">
        <f t="shared" si="4"/>
        <v>105.65</v>
      </c>
      <c r="R38" s="45">
        <v>99.28</v>
      </c>
      <c r="S38" s="45">
        <v>25.38</v>
      </c>
      <c r="T38" s="45">
        <v>0</v>
      </c>
      <c r="U38" s="45">
        <f t="shared" si="5"/>
        <v>124.66</v>
      </c>
      <c r="V38" s="45">
        <f t="shared" si="6"/>
        <v>99.28</v>
      </c>
      <c r="W38" s="45">
        <f t="shared" si="7"/>
        <v>25.38</v>
      </c>
      <c r="X38" s="45">
        <f t="shared" si="8"/>
        <v>0</v>
      </c>
      <c r="Y38" s="45">
        <f t="shared" si="9"/>
        <v>124.66</v>
      </c>
      <c r="Z38" s="43" t="s">
        <v>87</v>
      </c>
      <c r="AA38" s="43" t="s">
        <v>32</v>
      </c>
      <c r="AB38" s="46"/>
      <c r="AC38" s="38" t="s">
        <v>98</v>
      </c>
      <c r="AD38" s="38"/>
    </row>
    <row r="39" spans="1:30" ht="40.200000000000003" outlineLevel="1" x14ac:dyDescent="0.3">
      <c r="A39" s="57">
        <v>2</v>
      </c>
      <c r="B39" s="42" t="s">
        <v>99</v>
      </c>
      <c r="C39" s="43" t="s">
        <v>32</v>
      </c>
      <c r="D39" s="43" t="s">
        <v>32</v>
      </c>
      <c r="E39" s="43" t="s">
        <v>100</v>
      </c>
      <c r="F39" s="44" t="s">
        <v>97</v>
      </c>
      <c r="G39" s="43">
        <v>16</v>
      </c>
      <c r="H39" s="43">
        <v>0.5</v>
      </c>
      <c r="I39" s="43" t="s">
        <v>68</v>
      </c>
      <c r="J39" s="45">
        <v>255.6</v>
      </c>
      <c r="K39" s="45">
        <v>23.5</v>
      </c>
      <c r="L39" s="45">
        <v>0</v>
      </c>
      <c r="M39" s="45">
        <f t="shared" si="0"/>
        <v>279.10000000000002</v>
      </c>
      <c r="N39" s="45">
        <f t="shared" si="1"/>
        <v>511.2</v>
      </c>
      <c r="O39" s="45">
        <f t="shared" si="2"/>
        <v>47</v>
      </c>
      <c r="P39" s="45">
        <f t="shared" si="3"/>
        <v>0</v>
      </c>
      <c r="Q39" s="45">
        <f t="shared" si="4"/>
        <v>558.20000000000005</v>
      </c>
      <c r="R39" s="45">
        <v>280.83</v>
      </c>
      <c r="S39" s="45">
        <v>38.54</v>
      </c>
      <c r="T39" s="45">
        <v>0</v>
      </c>
      <c r="U39" s="45">
        <f t="shared" si="5"/>
        <v>319.37</v>
      </c>
      <c r="V39" s="45">
        <f t="shared" si="6"/>
        <v>561.66</v>
      </c>
      <c r="W39" s="45">
        <f t="shared" si="7"/>
        <v>77.08</v>
      </c>
      <c r="X39" s="45">
        <f t="shared" si="8"/>
        <v>0</v>
      </c>
      <c r="Y39" s="45">
        <f t="shared" si="9"/>
        <v>638.74</v>
      </c>
      <c r="Z39" s="43" t="s">
        <v>87</v>
      </c>
      <c r="AA39" s="43" t="s">
        <v>32</v>
      </c>
      <c r="AB39" s="46"/>
      <c r="AC39" s="38" t="s">
        <v>101</v>
      </c>
      <c r="AD39" s="38"/>
    </row>
    <row r="40" spans="1:30" ht="27" outlineLevel="1" x14ac:dyDescent="0.3">
      <c r="A40" s="57">
        <v>2</v>
      </c>
      <c r="B40" s="42" t="s">
        <v>102</v>
      </c>
      <c r="C40" s="43" t="s">
        <v>32</v>
      </c>
      <c r="D40" s="43" t="s">
        <v>32</v>
      </c>
      <c r="E40" s="43" t="s">
        <v>103</v>
      </c>
      <c r="F40" s="44" t="s">
        <v>81</v>
      </c>
      <c r="G40" s="43">
        <v>20</v>
      </c>
      <c r="H40" s="43">
        <v>0.4</v>
      </c>
      <c r="I40" s="43" t="s">
        <v>68</v>
      </c>
      <c r="J40" s="45">
        <v>137.16</v>
      </c>
      <c r="K40" s="45">
        <v>26.88</v>
      </c>
      <c r="L40" s="45">
        <v>0</v>
      </c>
      <c r="M40" s="45">
        <f t="shared" si="0"/>
        <v>164.04</v>
      </c>
      <c r="N40" s="45">
        <f t="shared" si="1"/>
        <v>274.32</v>
      </c>
      <c r="O40" s="45">
        <f t="shared" si="2"/>
        <v>53.76</v>
      </c>
      <c r="P40" s="45">
        <f t="shared" si="3"/>
        <v>0</v>
      </c>
      <c r="Q40" s="45">
        <f t="shared" si="4"/>
        <v>328.08</v>
      </c>
      <c r="R40" s="45">
        <v>151.19999999999999</v>
      </c>
      <c r="S40" s="45">
        <v>41.25</v>
      </c>
      <c r="T40" s="45">
        <v>0</v>
      </c>
      <c r="U40" s="45">
        <f t="shared" si="5"/>
        <v>192.45</v>
      </c>
      <c r="V40" s="45">
        <f t="shared" si="6"/>
        <v>302.39999999999998</v>
      </c>
      <c r="W40" s="45">
        <f t="shared" si="7"/>
        <v>82.5</v>
      </c>
      <c r="X40" s="45">
        <f t="shared" si="8"/>
        <v>0</v>
      </c>
      <c r="Y40" s="45">
        <f t="shared" si="9"/>
        <v>384.9</v>
      </c>
      <c r="Z40" s="43" t="s">
        <v>77</v>
      </c>
      <c r="AA40" s="43" t="s">
        <v>32</v>
      </c>
      <c r="AB40" s="46"/>
      <c r="AC40" s="38" t="s">
        <v>104</v>
      </c>
      <c r="AD40" s="38"/>
    </row>
    <row r="41" spans="1:30" outlineLevel="1" x14ac:dyDescent="0.3">
      <c r="A41" s="57">
        <v>32</v>
      </c>
      <c r="B41" s="42" t="s">
        <v>105</v>
      </c>
      <c r="C41" s="43" t="s">
        <v>32</v>
      </c>
      <c r="D41" s="43" t="s">
        <v>32</v>
      </c>
      <c r="E41" s="43" t="s">
        <v>106</v>
      </c>
      <c r="F41" s="44" t="s">
        <v>32</v>
      </c>
      <c r="G41" s="43">
        <v>0</v>
      </c>
      <c r="H41" s="43">
        <v>0</v>
      </c>
      <c r="I41" s="43" t="s">
        <v>107</v>
      </c>
      <c r="J41" s="45">
        <v>0.3</v>
      </c>
      <c r="K41" s="45">
        <v>0</v>
      </c>
      <c r="L41" s="45">
        <v>0</v>
      </c>
      <c r="M41" s="45">
        <f t="shared" si="0"/>
        <v>0.3</v>
      </c>
      <c r="N41" s="45">
        <f t="shared" si="1"/>
        <v>9.6</v>
      </c>
      <c r="O41" s="45">
        <f t="shared" si="2"/>
        <v>0</v>
      </c>
      <c r="P41" s="45">
        <f t="shared" si="3"/>
        <v>0</v>
      </c>
      <c r="Q41" s="45">
        <f t="shared" si="4"/>
        <v>9.6</v>
      </c>
      <c r="R41" s="45">
        <v>0.33</v>
      </c>
      <c r="S41" s="45">
        <v>0</v>
      </c>
      <c r="T41" s="45">
        <v>0</v>
      </c>
      <c r="U41" s="45">
        <f t="shared" si="5"/>
        <v>0.33</v>
      </c>
      <c r="V41" s="45">
        <f t="shared" si="6"/>
        <v>10.56</v>
      </c>
      <c r="W41" s="45">
        <f t="shared" si="7"/>
        <v>0</v>
      </c>
      <c r="X41" s="45">
        <f t="shared" si="8"/>
        <v>0</v>
      </c>
      <c r="Y41" s="45">
        <f t="shared" si="9"/>
        <v>10.56</v>
      </c>
      <c r="Z41" s="43" t="s">
        <v>77</v>
      </c>
      <c r="AA41" s="43" t="s">
        <v>32</v>
      </c>
      <c r="AB41" s="46"/>
      <c r="AC41" s="38" t="s">
        <v>108</v>
      </c>
      <c r="AD41" s="38"/>
    </row>
    <row r="42" spans="1:30" outlineLevel="1" x14ac:dyDescent="0.3"/>
    <row r="43" spans="1:30" ht="19.95" customHeight="1" x14ac:dyDescent="0.3">
      <c r="A43" s="2" t="s">
        <v>109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60">
        <f>SUBTOTAL(9,M31:M41)</f>
        <v>2745.38</v>
      </c>
      <c r="N43" s="60">
        <f>SUBTOTAL(9,N31:N41)</f>
        <v>1277.9399999999998</v>
      </c>
      <c r="O43" s="60">
        <f>SUBTOTAL(9,O31:O41)</f>
        <v>1102.75</v>
      </c>
      <c r="P43" s="60">
        <f>SUBTOTAL(9,P31:P41)</f>
        <v>8.27</v>
      </c>
      <c r="Q43" s="60">
        <f>SUBTOTAL(9,Q31:Q41)</f>
        <v>2388.96</v>
      </c>
      <c r="R43" s="59"/>
      <c r="S43" s="59"/>
      <c r="T43" s="59"/>
      <c r="U43" s="60">
        <f>SUBTOTAL(9,U31:U41)</f>
        <v>4049.1999999999994</v>
      </c>
      <c r="V43" s="60">
        <f>SUBTOTAL(9,V31:V41)</f>
        <v>1406.04</v>
      </c>
      <c r="W43" s="60">
        <f>SUBTOTAL(9,W31:W41)</f>
        <v>1792.3600000000001</v>
      </c>
      <c r="X43" s="60">
        <f>SUBTOTAL(9,X31:X41)</f>
        <v>9.11</v>
      </c>
      <c r="Y43" s="60">
        <f>SUBTOTAL(9,Y31:Y41)</f>
        <v>3207.51</v>
      </c>
      <c r="Z43" s="59"/>
      <c r="AA43" s="59"/>
      <c r="AB43" s="59"/>
      <c r="AC43" s="59"/>
    </row>
  </sheetData>
  <mergeCells count="12">
    <mergeCell ref="A43:L4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4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2023-04-25T18:59:01Z</cp:lastPrinted>
  <dcterms:created xsi:type="dcterms:W3CDTF">2022-03-24T14:16:52Z</dcterms:created>
  <dcterms:modified xsi:type="dcterms:W3CDTF">2023-04-25T19:04:17Z</dcterms:modified>
  <cp:category/>
  <cp:contentStatus/>
</cp:coreProperties>
</file>