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New York 11232022/NY030 WO# 12585 - CSS 93111 Repair Boiler - Iginition Failure Alarm/"/>
    </mc:Choice>
  </mc:AlternateContent>
  <xr:revisionPtr revIDLastSave="0" documentId="8_{CD382119-642B-40CC-A0E2-02268863E3BA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6" i="1" l="1"/>
  <c r="X36" i="1"/>
  <c r="W36" i="1"/>
  <c r="V36" i="1"/>
  <c r="U36" i="1"/>
  <c r="Q36" i="1"/>
  <c r="P36" i="1"/>
  <c r="O36" i="1"/>
  <c r="N36" i="1"/>
  <c r="M36" i="1"/>
  <c r="X35" i="1"/>
  <c r="W35" i="1"/>
  <c r="V35" i="1"/>
  <c r="U35" i="1"/>
  <c r="Y35" i="1" s="1"/>
  <c r="Q35" i="1"/>
  <c r="P35" i="1"/>
  <c r="O35" i="1"/>
  <c r="N35" i="1"/>
  <c r="M35" i="1"/>
  <c r="X34" i="1"/>
  <c r="W34" i="1"/>
  <c r="V34" i="1"/>
  <c r="U34" i="1"/>
  <c r="Y34" i="1" s="1"/>
  <c r="P34" i="1"/>
  <c r="O34" i="1"/>
  <c r="N34" i="1"/>
  <c r="M34" i="1"/>
  <c r="Q34" i="1" s="1"/>
  <c r="Y33" i="1"/>
  <c r="X33" i="1"/>
  <c r="D18" i="1" s="1"/>
  <c r="W33" i="1"/>
  <c r="C18" i="1" s="1"/>
  <c r="V33" i="1"/>
  <c r="U33" i="1"/>
  <c r="P33" i="1"/>
  <c r="O33" i="1"/>
  <c r="N33" i="1"/>
  <c r="M33" i="1"/>
  <c r="M38" i="1" s="1"/>
  <c r="Y32" i="1"/>
  <c r="X32" i="1"/>
  <c r="W32" i="1"/>
  <c r="V32" i="1"/>
  <c r="U32" i="1"/>
  <c r="Q32" i="1"/>
  <c r="P32" i="1"/>
  <c r="O32" i="1"/>
  <c r="C17" i="1" s="1"/>
  <c r="N32" i="1"/>
  <c r="B17" i="1" s="1"/>
  <c r="M32" i="1"/>
  <c r="X31" i="1"/>
  <c r="W31" i="1"/>
  <c r="V31" i="1"/>
  <c r="V38" i="1" s="1"/>
  <c r="U31" i="1"/>
  <c r="U38" i="1" s="1"/>
  <c r="Q31" i="1"/>
  <c r="P31" i="1"/>
  <c r="D17" i="1" s="1"/>
  <c r="O31" i="1"/>
  <c r="N31" i="1"/>
  <c r="M31" i="1"/>
  <c r="B18" i="1"/>
  <c r="W38" i="1" l="1"/>
  <c r="X38" i="1"/>
  <c r="O38" i="1"/>
  <c r="P38" i="1"/>
  <c r="Q33" i="1"/>
  <c r="E17" i="1" s="1"/>
  <c r="Y31" i="1"/>
  <c r="N38" i="1"/>
  <c r="E18" i="1" l="1"/>
  <c r="Y38" i="1"/>
  <c r="Q38" i="1"/>
</calcChain>
</file>

<file path=xl/sharedStrings.xml><?xml version="1.0" encoding="utf-8"?>
<sst xmlns="http://schemas.openxmlformats.org/spreadsheetml/2006/main" count="122" uniqueCount="96">
  <si>
    <t>COST ESTIMATE REPORT</t>
  </si>
  <si>
    <r>
      <t>Estimate Name</t>
    </r>
    <r>
      <rPr>
        <b/>
        <sz val="12"/>
        <rFont val="Arial"/>
        <family val="2"/>
      </rPr>
      <t>:</t>
    </r>
  </si>
  <si>
    <t>CSS 93111 - WO 12585 - NY030 Repair Boiler-Ignition Failure Alarm</t>
  </si>
  <si>
    <t>ESTIMATE INFORMATION</t>
  </si>
  <si>
    <t xml:space="preserve">Client Name: </t>
  </si>
  <si>
    <t>99th</t>
  </si>
  <si>
    <t>Type:</t>
  </si>
  <si>
    <t>3126 Upper Lake Road, Horseheads, NY 14845-3103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</si>
  <si>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</si>
  <si>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</si>
  <si>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</si>
  <si>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</si>
  <si>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</si>
  <si>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</si>
  <si>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</si>
  <si>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</si>
  <si>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</si>
  <si>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2022 Quarter 4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</si>
  <si>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</si>
  <si>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</si>
  <si>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</si>
  <si>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</si>
  <si>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</si>
  <si>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</si>
  <si>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</si>
  <si>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</si>
  <si>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NEW YORK / ELMIRA (148-149)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</si>
  <si>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</si>
  <si>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</si>
  <si>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</si>
  <si>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</si>
  <si>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</si>
  <si>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</si>
  <si>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</si>
  <si>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</si>
  <si>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</si>
  <si>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</si>
  <si>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</si>
  <si>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</si>
  <si>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</si>
  <si>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</si>
  <si>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</si>
  <si>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</si>
  <si>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</si>
  <si>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</si>
  <si>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</si>
  <si>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</si>
  <si>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</si>
  <si>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</si>
  <si>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</si>
  <si>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</si>
  <si>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</si>
  <si>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</si>
  <si>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</si>
  <si>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</si>
  <si>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</si>
  <si>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</si>
  <si>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</si>
  <si>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</si>
  <si>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</si>
  <si>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</si>
  <si>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</si>
  <si>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</si>
  <si>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</si>
  <si>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</si>
  <si>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</si>
  <si>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1 Skwk</t>
  </si>
  <si>
    <t>19</t>
  </si>
  <si>
    <t>013114200190</t>
  </si>
  <si>
    <t>Lock out tag</t>
  </si>
  <si>
    <t>20</t>
  </si>
  <si>
    <t>017413200100</t>
  </si>
  <si>
    <t>Cleaning up, cleanup of floor area, final by GC at end of job</t>
  </si>
  <si>
    <t>A5</t>
  </si>
  <si>
    <t>M.S.F.</t>
  </si>
  <si>
    <t>Lock out sign</t>
  </si>
  <si>
    <t>013114200180</t>
  </si>
  <si>
    <t>18</t>
  </si>
  <si>
    <t>Ea.</t>
  </si>
  <si>
    <t>1 Elec</t>
  </si>
  <si>
    <t>21</t>
  </si>
  <si>
    <t>235223203240</t>
  </si>
  <si>
    <t>U</t>
  </si>
  <si>
    <t>Single circuit breaker lock out device</t>
  </si>
  <si>
    <t>013114200040</t>
  </si>
  <si>
    <t>17</t>
  </si>
  <si>
    <t>Labor to remove failed gas valve, install new valve, check boiler and piping for gas leaks, perform startup of boiler, and adjust as required.</t>
  </si>
  <si>
    <t>RR</t>
  </si>
  <si>
    <t>Boiler, gas fired, natural or propane, cast iron, hot water</t>
  </si>
  <si>
    <t>Q7</t>
  </si>
  <si>
    <t>USER</t>
  </si>
  <si>
    <t>Cost of new gas valve</t>
  </si>
  <si>
    <t>Costs based on RSMeans data</t>
  </si>
  <si>
    <t>16</t>
  </si>
  <si>
    <t>Grand Total</t>
  </si>
  <si>
    <t>DATE: 04/25/2023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</si>
</sst>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"/>
  <sheetViews>
    <sheetView tabSelected="1" zoomScale="85" zoomScaleNormal="85" workbookViewId="0">
      <selection activeCell="B15" sqref="B1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92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95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/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7</v>
      </c>
      <c r="C10" s="7"/>
      <c r="D10" s="6"/>
      <c r="E10" s="16"/>
      <c r="F10" s="25" t="s">
        <v>12</v>
      </c>
      <c r="G10" s="27" t="s">
        <v>9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11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13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SUBTOTAL(9,N31:N36)</f>
        <v>56.22</v>
      </c>
      <c r="C17" s="54">
        <f>SUBTOTAL(9,O31:O36)</f>
        <v>957.75</v>
      </c>
      <c r="D17" s="56">
        <f>SUBTOTAL(9,P31:P36)</f>
        <v>6.93</v>
      </c>
      <c r="E17" s="35">
        <f>SUBTOTAL(9,Q31:Q36)</f>
        <v>1020.8999999999999</v>
      </c>
      <c r="F17" s="36"/>
      <c r="G17" s="16"/>
      <c r="H17" s="16"/>
      <c r="I17" s="16"/>
      <c r="J17" s="24" t="s">
        <v>25</v>
      </c>
      <c r="K17" s="13" t="s">
        <v>17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SUBTOTAL(9,V31:V36)</f>
        <v>5167.82</v>
      </c>
      <c r="C18" s="55">
        <f>SUBTOTAL(9,W31:W36)</f>
        <v>1522.33</v>
      </c>
      <c r="D18" s="55">
        <f>SUBTOTAL(9,X31:X36)</f>
        <v>7.58</v>
      </c>
      <c r="E18" s="48">
        <f>SUBTOTAL(9,Y31:Y36)</f>
        <v>6697.73</v>
      </c>
      <c r="F18" s="16"/>
      <c r="G18" s="16"/>
      <c r="H18" s="16"/>
      <c r="I18" s="16"/>
      <c r="J18" s="24" t="s">
        <v>28</v>
      </c>
      <c r="K18" s="13" t="s">
        <v>23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26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106.2" outlineLevel="1" x14ac:dyDescent="0.3">
      <c r="A31" s="57">
        <v>0.5</v>
      </c>
      <c r="B31" s="42" t="s">
        <v>29</v>
      </c>
      <c r="C31" s="43" t="s">
        <v>32</v>
      </c>
      <c r="D31" s="43" t="s">
        <v>32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1766.6</v>
      </c>
      <c r="L31" s="45">
        <v>0</v>
      </c>
      <c r="M31" s="45">
        <f t="shared" ref="M31:M36" si="0">J31+K31+L31</f>
        <v>1766.6</v>
      </c>
      <c r="N31" s="45">
        <f t="shared" ref="N31:N36" si="1">ROUND(A31*J31,2)</f>
        <v>0</v>
      </c>
      <c r="O31" s="45">
        <f t="shared" ref="O31:O36" si="2">ROUND(A31*K31,2)</f>
        <v>883.3</v>
      </c>
      <c r="P31" s="45">
        <f t="shared" ref="P31:P36" si="3">ROUND(A31*L31,2)</f>
        <v>0</v>
      </c>
      <c r="Q31" s="45">
        <f t="shared" ref="Q31:Q36" si="4">ROUND(M31*A31,2)</f>
        <v>883.3</v>
      </c>
      <c r="R31" s="45">
        <v>0</v>
      </c>
      <c r="S31" s="45">
        <v>2807.2</v>
      </c>
      <c r="T31" s="45">
        <v>0</v>
      </c>
      <c r="U31" s="45">
        <f t="shared" ref="U31:U36" si="5">R31+S31+T31</f>
        <v>2807.2</v>
      </c>
      <c r="V31" s="45">
        <f t="shared" ref="V31:V36" si="6">ROUND(A31*R31,2)</f>
        <v>0</v>
      </c>
      <c r="W31" s="45">
        <f t="shared" ref="W31:W36" si="7">ROUND(A31*S31,2)</f>
        <v>1403.6</v>
      </c>
      <c r="X31" s="45">
        <f t="shared" ref="X31:X36" si="8">ROUND(A31*T31,2)</f>
        <v>0</v>
      </c>
      <c r="Y31" s="45">
        <f t="shared" ref="Y31:Y36" si="9">ROUND(A31*U31,2)</f>
        <v>1403.6</v>
      </c>
      <c r="Z31" s="43" t="s">
        <v>87</v>
      </c>
      <c r="AA31" s="43" t="s">
        <v>86</v>
      </c>
      <c r="AB31" s="46"/>
      <c r="AC31" s="38" t="s">
        <v>85</v>
      </c>
      <c r="AD31" s="38"/>
    </row>
    <row r="32" spans="1:30" outlineLevel="1" x14ac:dyDescent="0.3">
      <c r="A32" s="57">
        <v>1</v>
      </c>
      <c r="B32" s="42" t="s">
        <v>84</v>
      </c>
      <c r="C32" s="43" t="s">
        <v>32</v>
      </c>
      <c r="D32" s="43" t="s">
        <v>32</v>
      </c>
      <c r="E32" s="43" t="s">
        <v>83</v>
      </c>
      <c r="F32" s="44" t="s">
        <v>79</v>
      </c>
      <c r="G32" s="43">
        <v>220</v>
      </c>
      <c r="H32" s="43">
        <v>3.5999999999999997E-2</v>
      </c>
      <c r="I32" s="43" t="s">
        <v>78</v>
      </c>
      <c r="J32" s="45">
        <v>25.22</v>
      </c>
      <c r="K32" s="45">
        <v>2.33</v>
      </c>
      <c r="L32" s="45">
        <v>0</v>
      </c>
      <c r="M32" s="45">
        <f t="shared" si="0"/>
        <v>27.549999999999997</v>
      </c>
      <c r="N32" s="45">
        <f t="shared" si="1"/>
        <v>25.22</v>
      </c>
      <c r="O32" s="45">
        <f t="shared" si="2"/>
        <v>2.33</v>
      </c>
      <c r="P32" s="45">
        <f t="shared" si="3"/>
        <v>0</v>
      </c>
      <c r="Q32" s="45">
        <f t="shared" si="4"/>
        <v>27.55</v>
      </c>
      <c r="R32" s="45">
        <v>27.33</v>
      </c>
      <c r="S32" s="45">
        <v>3.58</v>
      </c>
      <c r="T32" s="45">
        <v>0</v>
      </c>
      <c r="U32" s="45">
        <f t="shared" si="5"/>
        <v>30.909999999999997</v>
      </c>
      <c r="V32" s="45">
        <f t="shared" si="6"/>
        <v>27.33</v>
      </c>
      <c r="W32" s="45">
        <f t="shared" si="7"/>
        <v>3.58</v>
      </c>
      <c r="X32" s="45">
        <f t="shared" si="8"/>
        <v>0</v>
      </c>
      <c r="Y32" s="45">
        <f t="shared" si="9"/>
        <v>30.91</v>
      </c>
      <c r="Z32" s="43" t="s">
        <v>87</v>
      </c>
      <c r="AA32" s="43" t="s">
        <v>32</v>
      </c>
      <c r="AB32" s="46"/>
      <c r="AC32" s="38" t="s">
        <v>77</v>
      </c>
      <c r="AD32" s="38"/>
    </row>
    <row r="33" spans="1:30" outlineLevel="1" x14ac:dyDescent="0.3">
      <c r="A33" s="57">
        <v>1</v>
      </c>
      <c r="B33" s="42" t="s">
        <v>76</v>
      </c>
      <c r="C33" s="43" t="s">
        <v>32</v>
      </c>
      <c r="D33" s="43" t="s">
        <v>32</v>
      </c>
      <c r="E33" s="43" t="s">
        <v>75</v>
      </c>
      <c r="F33" s="44" t="s">
        <v>66</v>
      </c>
      <c r="G33" s="43">
        <v>330</v>
      </c>
      <c r="H33" s="43">
        <v>2.4E-2</v>
      </c>
      <c r="I33" s="43" t="s">
        <v>78</v>
      </c>
      <c r="J33" s="45">
        <v>21.55</v>
      </c>
      <c r="K33" s="45">
        <v>1.38</v>
      </c>
      <c r="L33" s="45">
        <v>0</v>
      </c>
      <c r="M33" s="45">
        <f t="shared" si="0"/>
        <v>22.93</v>
      </c>
      <c r="N33" s="45">
        <f t="shared" si="1"/>
        <v>21.55</v>
      </c>
      <c r="O33" s="45">
        <f t="shared" si="2"/>
        <v>1.38</v>
      </c>
      <c r="P33" s="45">
        <f t="shared" si="3"/>
        <v>0</v>
      </c>
      <c r="Q33" s="45">
        <f t="shared" si="4"/>
        <v>22.93</v>
      </c>
      <c r="R33" s="45">
        <v>24.17</v>
      </c>
      <c r="S33" s="45">
        <v>2.19</v>
      </c>
      <c r="T33" s="45">
        <v>0</v>
      </c>
      <c r="U33" s="45">
        <f t="shared" si="5"/>
        <v>26.360000000000003</v>
      </c>
      <c r="V33" s="45">
        <f t="shared" si="6"/>
        <v>24.17</v>
      </c>
      <c r="W33" s="45">
        <f t="shared" si="7"/>
        <v>2.19</v>
      </c>
      <c r="X33" s="45">
        <f t="shared" si="8"/>
        <v>0</v>
      </c>
      <c r="Y33" s="45">
        <f t="shared" si="9"/>
        <v>26.36</v>
      </c>
      <c r="Z33" s="43" t="s">
        <v>87</v>
      </c>
      <c r="AA33" s="43" t="s">
        <v>32</v>
      </c>
      <c r="AB33" s="46"/>
      <c r="AC33" s="38" t="s">
        <v>67</v>
      </c>
      <c r="AD33" s="38"/>
    </row>
    <row r="34" spans="1:30" outlineLevel="1" x14ac:dyDescent="0.3">
      <c r="A34" s="57">
        <v>1</v>
      </c>
      <c r="B34" s="42" t="s">
        <v>68</v>
      </c>
      <c r="C34" s="43" t="s">
        <v>32</v>
      </c>
      <c r="D34" s="43" t="s">
        <v>32</v>
      </c>
      <c r="E34" s="43" t="s">
        <v>69</v>
      </c>
      <c r="F34" s="44" t="s">
        <v>66</v>
      </c>
      <c r="G34" s="43">
        <v>440</v>
      </c>
      <c r="H34" s="43">
        <v>1.7999999999999999E-2</v>
      </c>
      <c r="I34" s="43" t="s">
        <v>78</v>
      </c>
      <c r="J34" s="45">
        <v>5.78</v>
      </c>
      <c r="K34" s="45">
        <v>1.04</v>
      </c>
      <c r="L34" s="45">
        <v>0</v>
      </c>
      <c r="M34" s="45">
        <f t="shared" si="0"/>
        <v>6.82</v>
      </c>
      <c r="N34" s="45">
        <f t="shared" si="1"/>
        <v>5.78</v>
      </c>
      <c r="O34" s="45">
        <f t="shared" si="2"/>
        <v>1.04</v>
      </c>
      <c r="P34" s="45">
        <f t="shared" si="3"/>
        <v>0</v>
      </c>
      <c r="Q34" s="45">
        <f t="shared" si="4"/>
        <v>6.82</v>
      </c>
      <c r="R34" s="45">
        <v>6.36</v>
      </c>
      <c r="S34" s="45">
        <v>1.64</v>
      </c>
      <c r="T34" s="45">
        <v>0</v>
      </c>
      <c r="U34" s="45">
        <f t="shared" si="5"/>
        <v>8</v>
      </c>
      <c r="V34" s="45">
        <f t="shared" si="6"/>
        <v>6.36</v>
      </c>
      <c r="W34" s="45">
        <f t="shared" si="7"/>
        <v>1.64</v>
      </c>
      <c r="X34" s="45">
        <f t="shared" si="8"/>
        <v>0</v>
      </c>
      <c r="Y34" s="45">
        <f t="shared" si="9"/>
        <v>8</v>
      </c>
      <c r="Z34" s="43" t="s">
        <v>87</v>
      </c>
      <c r="AA34" s="43" t="s">
        <v>32</v>
      </c>
      <c r="AB34" s="46"/>
      <c r="AC34" s="38" t="s">
        <v>70</v>
      </c>
      <c r="AD34" s="38"/>
    </row>
    <row r="35" spans="1:30" ht="27" outlineLevel="1" x14ac:dyDescent="0.3">
      <c r="A35" s="57">
        <v>1</v>
      </c>
      <c r="B35" s="42" t="s">
        <v>71</v>
      </c>
      <c r="C35" s="43" t="s">
        <v>32</v>
      </c>
      <c r="D35" s="43" t="s">
        <v>32</v>
      </c>
      <c r="E35" s="43" t="s">
        <v>72</v>
      </c>
      <c r="F35" s="44" t="s">
        <v>73</v>
      </c>
      <c r="G35" s="43">
        <v>11.5</v>
      </c>
      <c r="H35" s="43">
        <v>1.5649999999999999</v>
      </c>
      <c r="I35" s="43" t="s">
        <v>74</v>
      </c>
      <c r="J35" s="45">
        <v>3.67</v>
      </c>
      <c r="K35" s="45">
        <v>69.7</v>
      </c>
      <c r="L35" s="45">
        <v>6.93</v>
      </c>
      <c r="M35" s="45">
        <f t="shared" si="0"/>
        <v>80.300000000000011</v>
      </c>
      <c r="N35" s="45">
        <f t="shared" si="1"/>
        <v>3.67</v>
      </c>
      <c r="O35" s="45">
        <f t="shared" si="2"/>
        <v>69.7</v>
      </c>
      <c r="P35" s="45">
        <f t="shared" si="3"/>
        <v>6.93</v>
      </c>
      <c r="Q35" s="45">
        <f t="shared" si="4"/>
        <v>80.3</v>
      </c>
      <c r="R35" s="45">
        <v>4.04</v>
      </c>
      <c r="S35" s="45">
        <v>111.32</v>
      </c>
      <c r="T35" s="45">
        <v>7.58</v>
      </c>
      <c r="U35" s="45">
        <f t="shared" si="5"/>
        <v>122.94</v>
      </c>
      <c r="V35" s="45">
        <f t="shared" si="6"/>
        <v>4.04</v>
      </c>
      <c r="W35" s="45">
        <f t="shared" si="7"/>
        <v>111.32</v>
      </c>
      <c r="X35" s="45">
        <f t="shared" si="8"/>
        <v>7.58</v>
      </c>
      <c r="Y35" s="45">
        <f t="shared" si="9"/>
        <v>122.94</v>
      </c>
      <c r="Z35" s="43" t="s">
        <v>87</v>
      </c>
      <c r="AA35" s="43" t="s">
        <v>32</v>
      </c>
      <c r="AB35" s="46"/>
      <c r="AC35" s="38" t="s">
        <v>80</v>
      </c>
      <c r="AD35" s="38"/>
    </row>
    <row r="36" spans="1:30" ht="27" outlineLevel="1" x14ac:dyDescent="0.3">
      <c r="A36" s="57">
        <v>1</v>
      </c>
      <c r="B36" s="42" t="s">
        <v>81</v>
      </c>
      <c r="C36" s="43" t="s">
        <v>82</v>
      </c>
      <c r="D36" s="43" t="s">
        <v>32</v>
      </c>
      <c r="E36" s="43" t="s">
        <v>88</v>
      </c>
      <c r="F36" s="44" t="s">
        <v>89</v>
      </c>
      <c r="G36" s="43">
        <v>0</v>
      </c>
      <c r="H36" s="43">
        <v>0</v>
      </c>
      <c r="I36" s="43" t="s">
        <v>78</v>
      </c>
      <c r="J36" s="45">
        <v>0</v>
      </c>
      <c r="K36" s="45">
        <v>0</v>
      </c>
      <c r="L36" s="45">
        <v>0</v>
      </c>
      <c r="M36" s="45">
        <f t="shared" si="0"/>
        <v>0</v>
      </c>
      <c r="N36" s="45">
        <f t="shared" si="1"/>
        <v>0</v>
      </c>
      <c r="O36" s="45">
        <f t="shared" si="2"/>
        <v>0</v>
      </c>
      <c r="P36" s="45">
        <f t="shared" si="3"/>
        <v>0</v>
      </c>
      <c r="Q36" s="45">
        <f t="shared" si="4"/>
        <v>0</v>
      </c>
      <c r="R36" s="45">
        <v>5105.92</v>
      </c>
      <c r="S36" s="45">
        <v>0</v>
      </c>
      <c r="T36" s="45">
        <v>0</v>
      </c>
      <c r="U36" s="45">
        <f t="shared" si="5"/>
        <v>5105.92</v>
      </c>
      <c r="V36" s="45">
        <f t="shared" si="6"/>
        <v>5105.92</v>
      </c>
      <c r="W36" s="45">
        <f t="shared" si="7"/>
        <v>0</v>
      </c>
      <c r="X36" s="45">
        <f t="shared" si="8"/>
        <v>0</v>
      </c>
      <c r="Y36" s="45">
        <f t="shared" si="9"/>
        <v>5105.92</v>
      </c>
      <c r="Z36" s="43" t="s">
        <v>90</v>
      </c>
      <c r="AA36" s="43" t="s">
        <v>91</v>
      </c>
      <c r="AB36" s="46"/>
      <c r="AC36" s="38" t="s">
        <v>93</v>
      </c>
      <c r="AD36" s="38"/>
    </row>
    <row r="37" spans="1:30" outlineLevel="1" x14ac:dyDescent="0.3"/>
    <row r="38" spans="1:30" ht="19.95" customHeight="1" x14ac:dyDescent="0.3">
      <c r="A38" s="2" t="s">
        <v>94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60">
        <f>SUBTOTAL(9,M31:M36)</f>
        <v>1904.1999999999998</v>
      </c>
      <c r="N38" s="60">
        <f>SUBTOTAL(9,N31:N36)</f>
        <v>56.22</v>
      </c>
      <c r="O38" s="60">
        <f>SUBTOTAL(9,O31:O36)</f>
        <v>957.75</v>
      </c>
      <c r="P38" s="60">
        <f>SUBTOTAL(9,P31:P36)</f>
        <v>6.93</v>
      </c>
      <c r="Q38" s="60">
        <f>SUBTOTAL(9,Q31:Q36)</f>
        <v>1020.8999999999999</v>
      </c>
      <c r="R38" s="59"/>
      <c r="S38" s="59"/>
      <c r="T38" s="59"/>
      <c r="U38" s="60">
        <f>SUBTOTAL(9,U31:U36)</f>
        <v>8101.33</v>
      </c>
      <c r="V38" s="60">
        <f>SUBTOTAL(9,V31:V36)</f>
        <v>5167.82</v>
      </c>
      <c r="W38" s="60">
        <f>SUBTOTAL(9,W31:W36)</f>
        <v>1522.33</v>
      </c>
      <c r="X38" s="60">
        <f>SUBTOTAL(9,X31:X36)</f>
        <v>7.58</v>
      </c>
      <c r="Y38" s="60">
        <f>SUBTOTAL(9,Y31:Y36)</f>
        <v>6697.73</v>
      </c>
      <c r="Z38" s="59"/>
      <c r="AA38" s="59"/>
      <c r="AB38" s="59"/>
      <c r="AC38" s="59"/>
    </row>
  </sheetData>
  <mergeCells count="12">
    <mergeCell ref="A38:L38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2023-04-25T20:29:33Z</cp:lastPrinted>
  <dcterms:created xsi:type="dcterms:W3CDTF">2022-03-24T14:16:52Z</dcterms:created>
  <dcterms:modified xsi:type="dcterms:W3CDTF">2023-04-25T20:30:23Z</dcterms:modified>
  <cp:category/>
  <cp:contentStatus/>
</cp:coreProperties>
</file>